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kritskayaeg\Desktop\Тихомирова А.А\Закупочная деятельность\ПЛАН ЗАКУПКИ\План закупки 2025\Корректировка\"/>
    </mc:Choice>
  </mc:AlternateContent>
  <bookViews>
    <workbookView xWindow="0" yWindow="0" windowWidth="24720" windowHeight="12270" tabRatio="869"/>
  </bookViews>
  <sheets>
    <sheet name="ЗД_ДСПиОЗ_1" sheetId="32" r:id="rId1"/>
    <sheet name="приложение к Приложению 9" sheetId="46" state="hidden" r:id="rId2"/>
  </sheets>
  <definedNames>
    <definedName name="_4.1._План_закупок">#REF!</definedName>
    <definedName name="_4.10._Информация_о_текущем_статусе_закупок_стоимостью_100_млн._рублей_и_более_нарастающим_итогом_с_начала_года">#REF!</definedName>
    <definedName name="_4.2._Отчет_об_исполнении_плана_закупок__ПЗ_Факт">#REF!</definedName>
    <definedName name="_4.3._Исполнение_ПЗ_ПАО__Россети">#REF!</definedName>
    <definedName name="_4.4._Информация_по_исполнению_Плана_закупок_ПАО__ФСК_ЕЭС">#REF!</definedName>
    <definedName name="_4.5._План_закупок_ПАО__ФСК_ЕЭС__на_________год">#REF!</definedName>
    <definedName name="_4.6._Данные_по_экономическому_эффекту_закупочной_деятельности">#REF!</definedName>
    <definedName name="_4.7._Реестр_обращений_жалоб_участников_закупочных_процедур">#REF!</definedName>
    <definedName name="_4.8._Информация_о_дополнительных_соглашениях__заключение_которых_осуществлялось_после_одобрения__ЦЗО_ДЗО_ПАО__Россети">#REF!</definedName>
    <definedName name="_4.9._Сведения_о_количестве_и_общей_стоимости_договоров__заключенных_по_результатам_закупок_у_субъектов_МСП__включая_объемы_произведенных_оплат_субъектам_МСП">#REF!</definedName>
    <definedName name="_xlnm._FilterDatabase" localSheetId="0" hidden="1">ЗД_ДСПиОЗ_1!$A$7:$BB$64</definedName>
    <definedName name="ЗД_ДСПиОЗ_1">"Object 1"</definedName>
    <definedName name="ЗД_ДСПиОЗ_10">#REF!</definedName>
    <definedName name="ЗД_ДСПиОЗ_2">#REF!</definedName>
    <definedName name="ЗД_ДСПиОЗ_3">#REF!</definedName>
    <definedName name="ЗД_ДСПиОЗ_4">#REF!</definedName>
    <definedName name="ЗД_ДСПиОЗ_5">#REF!</definedName>
    <definedName name="ЗД_ДСПиОЗ_6">#REF!</definedName>
    <definedName name="ЗД_ДСПиОЗ_7">#REF!</definedName>
    <definedName name="ИНСТРУКЦИЯ">#REF!</definedName>
    <definedName name="_xlnm.Print_Area" localSheetId="0">ЗД_ДСПиОЗ_1!$A$1:$AZ$74</definedName>
  </definedNames>
  <calcPr calcId="162913" iterate="1"/>
</workbook>
</file>

<file path=xl/calcChain.xml><?xml version="1.0" encoding="utf-8"?>
<calcChain xmlns="http://schemas.openxmlformats.org/spreadsheetml/2006/main">
  <c r="P65" i="32" l="1"/>
  <c r="Q65" i="32" s="1"/>
  <c r="P64" i="32" l="1"/>
  <c r="Q64" i="32" s="1"/>
  <c r="P63" i="32"/>
  <c r="Q63" i="32" l="1"/>
  <c r="P62" i="32"/>
  <c r="Q62" i="32" s="1"/>
  <c r="R62" i="32" s="1"/>
  <c r="S62" i="32" s="1"/>
  <c r="P57" i="32" l="1"/>
  <c r="P61" i="32" l="1"/>
  <c r="Q61" i="32" s="1"/>
  <c r="Q60" i="32" l="1"/>
  <c r="Q59" i="32" l="1"/>
  <c r="Q58" i="32" l="1"/>
  <c r="Q57" i="32" l="1"/>
  <c r="Q56" i="32" l="1"/>
  <c r="P54" i="32" l="1"/>
  <c r="Q54" i="32" l="1"/>
  <c r="P53" i="32"/>
  <c r="Q53" i="32" s="1"/>
  <c r="P52" i="32" l="1"/>
  <c r="Q52" i="32" s="1"/>
  <c r="P51" i="32" l="1"/>
  <c r="Q51" i="32" s="1"/>
  <c r="P39" i="32" l="1"/>
  <c r="P49" i="32" l="1"/>
  <c r="Q49" i="32" s="1"/>
  <c r="AM30" i="32" l="1"/>
  <c r="AM29" i="32"/>
  <c r="P46" i="32" l="1"/>
  <c r="O46" i="32" s="1"/>
  <c r="Q41" i="32" l="1"/>
  <c r="P18" i="32" l="1"/>
  <c r="P17" i="32"/>
  <c r="Q17" i="32" l="1"/>
  <c r="Q18" i="32"/>
  <c r="P27" i="32"/>
  <c r="P26" i="32"/>
  <c r="P25" i="32"/>
  <c r="P24" i="32"/>
  <c r="P23" i="32"/>
  <c r="P22" i="32"/>
  <c r="P21" i="32"/>
  <c r="P20" i="32"/>
  <c r="P19" i="32"/>
  <c r="P16" i="32"/>
  <c r="P15" i="32"/>
  <c r="Q15" i="32" l="1"/>
  <c r="Q25" i="32"/>
  <c r="R16" i="32"/>
  <c r="Q26" i="32"/>
  <c r="Q19" i="32"/>
  <c r="Q27" i="32"/>
  <c r="Q20" i="32"/>
  <c r="Q21" i="32"/>
  <c r="Q22" i="32"/>
  <c r="Q23" i="32"/>
  <c r="P10" i="32"/>
  <c r="P9" i="32" l="1"/>
  <c r="O9" i="32" l="1"/>
  <c r="P40" i="32"/>
  <c r="O40" i="32"/>
  <c r="Q40" i="32" l="1"/>
  <c r="R40" i="32" l="1"/>
  <c r="P38" i="32"/>
  <c r="AD37" i="32"/>
  <c r="P37" i="32"/>
  <c r="P36" i="32"/>
  <c r="P35" i="32"/>
  <c r="P34" i="32"/>
  <c r="P33" i="32"/>
  <c r="P32" i="32"/>
  <c r="P31" i="32"/>
  <c r="R32" i="32" l="1"/>
  <c r="R35" i="32"/>
  <c r="Q36" i="32"/>
  <c r="Q37" i="32"/>
  <c r="R31" i="32"/>
  <c r="Q38" i="32"/>
  <c r="Q39" i="32"/>
  <c r="Q33" i="32"/>
  <c r="R34" i="32"/>
  <c r="AM28" i="32"/>
  <c r="P8" i="32" l="1"/>
  <c r="O8" i="32" l="1"/>
  <c r="O10" i="32"/>
</calcChain>
</file>

<file path=xl/sharedStrings.xml><?xml version="1.0" encoding="utf-8"?>
<sst xmlns="http://schemas.openxmlformats.org/spreadsheetml/2006/main" count="1113" uniqueCount="326">
  <si>
    <t>Наименование лота</t>
  </si>
  <si>
    <t>Источник финансирования</t>
  </si>
  <si>
    <t>Организатор закупки</t>
  </si>
  <si>
    <t>Код вида деятельности</t>
  </si>
  <si>
    <t>Номер закупки</t>
  </si>
  <si>
    <t>Номер лота</t>
  </si>
  <si>
    <t>Примечание</t>
  </si>
  <si>
    <t>Вид закупаемой продукции</t>
  </si>
  <si>
    <t>Юридическое лицо</t>
  </si>
  <si>
    <t>Заказчик</t>
  </si>
  <si>
    <t>Документ, на основании которого определена планируемая цена закупки</t>
  </si>
  <si>
    <t>Планируемый способ закупки</t>
  </si>
  <si>
    <t>Дополнительная информация по закупке</t>
  </si>
  <si>
    <t xml:space="preserve">Адресат обращения </t>
  </si>
  <si>
    <t xml:space="preserve">Обжалуемые действия </t>
  </si>
  <si>
    <t xml:space="preserve">Решение </t>
  </si>
  <si>
    <t>необоснованное отклонение</t>
  </si>
  <si>
    <t>жалоба признана обоснованной</t>
  </si>
  <si>
    <t>ФАС России/УФАС</t>
  </si>
  <si>
    <t>несоответствие закупочной документации требованиям закона, положения о закупках</t>
  </si>
  <si>
    <t>жалоба признана необоснованной</t>
  </si>
  <si>
    <t>СУД</t>
  </si>
  <si>
    <t>неправомерные действия организатора закупки, заказчика в части несоблюдения требований закона, положения о закупках (в том числе нарушение порядка проведения закупочных процедур)</t>
  </si>
  <si>
    <t>жалоба признана обоснованной в части</t>
  </si>
  <si>
    <t>ОАО "Россети"</t>
  </si>
  <si>
    <t>установление в закупочной документации неправомерных требований к участникам закупки, ограничивающих доступ к участию в закупке, в том числе создающих преимущественные условия участия в закупке отдельным участникам</t>
  </si>
  <si>
    <t>жалоба оставлена без рассмотрения</t>
  </si>
  <si>
    <t>предъявление к участникам закупки требований о предоставлении документов, не предусмотренных закупочной документацией</t>
  </si>
  <si>
    <t>жалоба отозвана заявителем</t>
  </si>
  <si>
    <t>неразмещение на официальном сайте информации о закупке или нарушение сроков такого размещения</t>
  </si>
  <si>
    <t>иное</t>
  </si>
  <si>
    <t>необоснованный допуск участника закупки</t>
  </si>
  <si>
    <t>запрос причин отклонения</t>
  </si>
  <si>
    <t>ответ на запрос причин отклонения не касающийся обжалования действий комиссии</t>
  </si>
  <si>
    <t>Предмет договора</t>
  </si>
  <si>
    <t>Категория закупки, которая не учитывается при расчёте совокупного годового стоимостного объёма договоров</t>
  </si>
  <si>
    <t>Признак закупки инновационной и высокотехнологичной продукции (Да/Нет)</t>
  </si>
  <si>
    <t>Минимально необходимые требования, предъявляемые к закупаемым товарам (работам, услугам)</t>
  </si>
  <si>
    <t>Сведения о количестве (объеме) - количество единиц измерения</t>
  </si>
  <si>
    <t>Код по ОКАТО</t>
  </si>
  <si>
    <t>наименование</t>
  </si>
  <si>
    <t>Плановая дата заключения договора (чч.мм.гггг)</t>
  </si>
  <si>
    <t>Подразделение/предприятие-потребитель продукции</t>
  </si>
  <si>
    <t>Планируемая начальная (предельная) цена лота по извещению/уведомлению, тыс. руб. (без учета НДС)</t>
  </si>
  <si>
    <t>Планируемая начальная (предельная) цена лота по извещению/уведомлению, тыс. руб. (с учетом НДС)</t>
  </si>
  <si>
    <t>Условия договора</t>
  </si>
  <si>
    <t>Год под обеспечение потребности которого планируется данная закупка</t>
  </si>
  <si>
    <t>Филиал/подразделение</t>
  </si>
  <si>
    <t>Вид закупки (электронная/неэлектронная)</t>
  </si>
  <si>
    <t>Наименование контрагента</t>
  </si>
  <si>
    <t>ИНН</t>
  </si>
  <si>
    <t>КПП</t>
  </si>
  <si>
    <t>Единица измерения</t>
  </si>
  <si>
    <t>Регион поставки товаров (выполнения работ, оказания услуг)</t>
  </si>
  <si>
    <t>Код по ОКЕИ</t>
  </si>
  <si>
    <t>Код по ОКВЭД 2</t>
  </si>
  <si>
    <t>Код по ОКПД 2</t>
  </si>
  <si>
    <t>Наличие условий о субьектах малого и среднего предпринимательства в конкурсной/закупочной документации</t>
  </si>
  <si>
    <t>Объёмы оплаты долгосрочного договора по годам, тыс. рублей с НДС</t>
  </si>
  <si>
    <t>Планируемая дата размещения извещения о начале закупочной процедуры/заключения договора у ЕП (ЗПП)
(чч.мм.гггг)</t>
  </si>
  <si>
    <t>Планируемая дата подведения итогов по закупочной процедуре/заключения договора у ЕП (ЗПП)
(чч.мм.гггг)</t>
  </si>
  <si>
    <t>Сведения о закупке у ЕП</t>
  </si>
  <si>
    <t>Данные из утвержденной инвестиционной программы</t>
  </si>
  <si>
    <t>Основание для проведения закупки у ЕП (пункт ЕСЗ ПАО "Россети")</t>
  </si>
  <si>
    <t>Планируемая дата начала поставки товаров, выполнения работ, услуг (чч.мм.гггг)</t>
  </si>
  <si>
    <t>Планируемая дата окончания поставки товаров, выполнения работ, услуг (чч.мм.гггг)</t>
  </si>
  <si>
    <t>статус ИПР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</si>
  <si>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</si>
  <si>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</si>
  <si>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год начала  реализации инвестиционного проекта</t>
  </si>
  <si>
    <t>год окончания реализации инвестиционного проекта</t>
  </si>
  <si>
    <t>оценка полной стоимости инвестиционного проекта в прогнозных ценах соответствующих лет, млн. руб. (с НДС)</t>
  </si>
  <si>
    <t>остаток финансирования капитальных вложений в прогнозных ценах (на момент начала года плана закупки), млн. руб. (с НДС)</t>
  </si>
  <si>
    <t>технологическое присоединение (Да/Нет)</t>
  </si>
  <si>
    <t>Объем финансового обеспечения закупки за счет субсидии, предоставляемой в целях реализации национальных и федеральных проектов, а также комплексного плана модернизации и расширения магистральной инфраструктуры</t>
  </si>
  <si>
    <t>Код целевой статьи расходов, код вида расходов</t>
  </si>
  <si>
    <t>МТРиО</t>
  </si>
  <si>
    <t>Нет</t>
  </si>
  <si>
    <t>бизнес план</t>
  </si>
  <si>
    <t>АО "Янтарьэнергосбыт"</t>
  </si>
  <si>
    <t>электронная</t>
  </si>
  <si>
    <t>неэлектронная</t>
  </si>
  <si>
    <t>согласно техническому заданию</t>
  </si>
  <si>
    <t>усл.ед</t>
  </si>
  <si>
    <t>Калининградская обл.</t>
  </si>
  <si>
    <t>План закупки товаров, работ, услуг АО "Янтарьэнергосбыт" на 2025 год</t>
  </si>
  <si>
    <t>отдел АО ТД</t>
  </si>
  <si>
    <t>Поставка автомобильного топлива по топливным картам</t>
  </si>
  <si>
    <t>19.20</t>
  </si>
  <si>
    <t>19.20.21</t>
  </si>
  <si>
    <t>себестоимость</t>
  </si>
  <si>
    <t>бизнес-план</t>
  </si>
  <si>
    <t>ОМТОиЗД АО "Янтарьэнергосбыт"</t>
  </si>
  <si>
    <t>2025-2026</t>
  </si>
  <si>
    <t>услуги</t>
  </si>
  <si>
    <t>Оказание услуг по ремонту автомобильного транспорта</t>
  </si>
  <si>
    <t>45.20</t>
  </si>
  <si>
    <t>45.20.11</t>
  </si>
  <si>
    <t>Услуги по ремонту автомобильного транспорта</t>
  </si>
  <si>
    <t>Поставка автомобилей</t>
  </si>
  <si>
    <t>45.11</t>
  </si>
  <si>
    <t>Сектор ИБ ДБ и ВДЗ</t>
  </si>
  <si>
    <t>СБ</t>
  </si>
  <si>
    <t>Предоставление сертификат активации сервиса совместной тех.поддержки ПО VIPNet for Linux</t>
  </si>
  <si>
    <t>26.20.4</t>
  </si>
  <si>
    <t>26.20.40.140</t>
  </si>
  <si>
    <t>Оказание услуг по технической поддержке</t>
  </si>
  <si>
    <t>Услуги по настройке  ПАК VipNet Coordinator HW 50 A 4x (+unlim) с сертификатом расширенной ТП 13 шт. и ПАК VipNet Coordinator HW 100 C 4x (+unlim) с сертификатом расширенной ТП 8 шт.</t>
  </si>
  <si>
    <t>62.09</t>
  </si>
  <si>
    <t>Услуги по настройке ПАК</t>
  </si>
  <si>
    <t>Поставка "умной" системы видеонаблюдения</t>
  </si>
  <si>
    <t>26.40.33.111</t>
  </si>
  <si>
    <t>26.40.3</t>
  </si>
  <si>
    <t>Предоставление права  на использование программы "Контур информационной безопасности SearchInform"</t>
  </si>
  <si>
    <t>62.0</t>
  </si>
  <si>
    <t>62.02.30</t>
  </si>
  <si>
    <t>ЕП</t>
  </si>
  <si>
    <t>п. 5.7.3.3</t>
  </si>
  <si>
    <t>ООО «СерчИнформ»</t>
  </si>
  <si>
    <t>Предоставление Лицензиату право использования результата интеллектуальной деятельности</t>
  </si>
  <si>
    <t>УЭФ</t>
  </si>
  <si>
    <t>ФО</t>
  </si>
  <si>
    <t>Оказание услуг по предоставлению кредитных средств</t>
  </si>
  <si>
    <t>64.19.2</t>
  </si>
  <si>
    <t>64.19</t>
  </si>
  <si>
    <t>Д</t>
  </si>
  <si>
    <t>прочие доходы, расходы</t>
  </si>
  <si>
    <t>ОА</t>
  </si>
  <si>
    <t>2025-2028</t>
  </si>
  <si>
    <t>ОМТОиЗД</t>
  </si>
  <si>
    <t>Поставка питьевой воды</t>
  </si>
  <si>
    <t>11.07</t>
  </si>
  <si>
    <t>11.07.11.120</t>
  </si>
  <si>
    <t>Поставка питьевой воды для нужд АО "Янтарьэнергосбыт"</t>
  </si>
  <si>
    <t>Поставка канцелярских товаров</t>
  </si>
  <si>
    <t>46.49.33</t>
  </si>
  <si>
    <t>46.49.23</t>
  </si>
  <si>
    <t>Поставка канцелярских товаров для нужд АО "Янтарьэнергосбыт"</t>
  </si>
  <si>
    <t>Поставка моющих средств</t>
  </si>
  <si>
    <t>20.41</t>
  </si>
  <si>
    <t>Поставка моющих средств для нужд АО "Янтарьэнергосбыт"</t>
  </si>
  <si>
    <t>Поставка бумаги для принтеров</t>
  </si>
  <si>
    <t>17.12</t>
  </si>
  <si>
    <t>17.12.14.110</t>
  </si>
  <si>
    <t>Поставка бумаги для принтеров для нужд АО "Янтарьэнергосбыт"</t>
  </si>
  <si>
    <t>Поставка средств индивидуальной защиты</t>
  </si>
  <si>
    <t>14.12</t>
  </si>
  <si>
    <t>Поставка и монтаж систем кондиционирования</t>
  </si>
  <si>
    <t>43.22</t>
  </si>
  <si>
    <t>43.22.12.150</t>
  </si>
  <si>
    <t>Поставка и монтаж систем кондиционирования воздуха</t>
  </si>
  <si>
    <t>27000000000</t>
  </si>
  <si>
    <t>Поставка и установка жалюзи и рольставней</t>
  </si>
  <si>
    <t>22.23.14</t>
  </si>
  <si>
    <t>22.23.14.130</t>
  </si>
  <si>
    <t>Поставка мебели</t>
  </si>
  <si>
    <t>46.47.1</t>
  </si>
  <si>
    <t>СМР</t>
  </si>
  <si>
    <t>Выполнение работ по текущему ремонту здания и нежилых помещений</t>
  </si>
  <si>
    <t>43.3</t>
  </si>
  <si>
    <t>43.39.19</t>
  </si>
  <si>
    <t>ремонтная программа</t>
  </si>
  <si>
    <t>ОК</t>
  </si>
  <si>
    <t>Текущий ремонт</t>
  </si>
  <si>
    <t>Предоставление услуг добровольного медицинского страхования</t>
  </si>
  <si>
    <t>65.12.1</t>
  </si>
  <si>
    <t>ОУП</t>
  </si>
  <si>
    <t>Отдел ОРИУ ТД</t>
  </si>
  <si>
    <t>шт</t>
  </si>
  <si>
    <t>Управление ОПР</t>
  </si>
  <si>
    <t>Оказание услуг по адаптации и сопровождению Системы КонсультантПлюс</t>
  </si>
  <si>
    <t>амортизация, прибыль</t>
  </si>
  <si>
    <t xml:space="preserve">Оказание услуг по адаптации и сопровождению Системы КонсультантПлюс </t>
  </si>
  <si>
    <t>ОИТиС</t>
  </si>
  <si>
    <t>ИТ</t>
  </si>
  <si>
    <t>Оказание услуг по внесению изменений в функционал веб-сайта</t>
  </si>
  <si>
    <t>62.02.9</t>
  </si>
  <si>
    <t>62.02.20.190</t>
  </si>
  <si>
    <t xml:space="preserve">себестоимость </t>
  </si>
  <si>
    <t xml:space="preserve">электронная </t>
  </si>
  <si>
    <t>Предоставление неисключительных прав на использование ПО для ЭВМ Kaspersky Endpoint Security для бизнеса</t>
  </si>
  <si>
    <t>62.01</t>
  </si>
  <si>
    <t>62.01.29</t>
  </si>
  <si>
    <t>Оказание услуг по сопровождению ПК "Стек-ЭНЕРГО"</t>
  </si>
  <si>
    <t xml:space="preserve">неэлектронная </t>
  </si>
  <si>
    <t>5.7.3.3</t>
  </si>
  <si>
    <t>ООО Компания "Стек ИТ"</t>
  </si>
  <si>
    <t>Сопровождение ПК "Стек-ЭНЕРГО"</t>
  </si>
  <si>
    <t>Оказание услуг по использованию модуля Стек-Интеграция</t>
  </si>
  <si>
    <t>Использование модуля Стек-Интеграция</t>
  </si>
  <si>
    <t>Поставка расходных материалов для оргтехники</t>
  </si>
  <si>
    <t>26.20</t>
  </si>
  <si>
    <t>26.20.40.190</t>
  </si>
  <si>
    <t>Поставка комплектующих и прочих расходных материалов для ремонта и обслуживания оргтехникии</t>
  </si>
  <si>
    <t>Поставка МФУ</t>
  </si>
  <si>
    <t>26.20.18.110</t>
  </si>
  <si>
    <t>Поставка персональных компьютеров</t>
  </si>
  <si>
    <t>26.20.1</t>
  </si>
  <si>
    <t>26.20.13.000</t>
  </si>
  <si>
    <t>Поставка лицензии модуль "Онлайн касса"</t>
  </si>
  <si>
    <t>Лицензия модуль "Онлайн касса"</t>
  </si>
  <si>
    <t>Поставка сертификатов на тех.поддержку Кибер Бэкап Расширенная редакция</t>
  </si>
  <si>
    <t>Кредитная линия с лимитом финансирования 400 000 тыс. руб. и макс. проц. ставкой 25,0%</t>
  </si>
  <si>
    <t>Кредитная линия с лимитом финансирования 300 000 тыс. руб. и макс. проц. ставкой 25,0%</t>
  </si>
  <si>
    <t>Кредитная линия с лимитом финансирования 200 000 тыс. руб. и макс. проц. ставкой 25,0%</t>
  </si>
  <si>
    <t>Поставка цифровой АТС</t>
  </si>
  <si>
    <t>26.20.30.130</t>
  </si>
  <si>
    <t>45.11.3</t>
  </si>
  <si>
    <t>62.09.20</t>
  </si>
  <si>
    <t>программа страховой защиты</t>
  </si>
  <si>
    <t>63.11.1</t>
  </si>
  <si>
    <t>63.11.19.000</t>
  </si>
  <si>
    <t>ТС</t>
  </si>
  <si>
    <t>Обслуживание 1С:Управление холдингом 3.2 (лицензия)</t>
  </si>
  <si>
    <t>Оказание услуг по доработке функционала ПК "Стэк-Энерго" для обеспечения требований ПП РФ №890 от 19-06-2020</t>
  </si>
  <si>
    <t>ООД</t>
  </si>
  <si>
    <t>Оказание почтово-телеграфных услуг</t>
  </si>
  <si>
    <t>53.10.2</t>
  </si>
  <si>
    <t>53.10.12.000</t>
  </si>
  <si>
    <t>В</t>
  </si>
  <si>
    <t>5.7.3.1</t>
  </si>
  <si>
    <t>АО "Почта России"</t>
  </si>
  <si>
    <t xml:space="preserve">Почтово-телеграфные услуги </t>
  </si>
  <si>
    <t>Поставка камер видеонаблюдения для видеорегистраторов со звуком</t>
  </si>
  <si>
    <t>Оборудование и материалы для ИСУЭ</t>
  </si>
  <si>
    <t>46.52.1</t>
  </si>
  <si>
    <t>46.52.11</t>
  </si>
  <si>
    <t>ЗП</t>
  </si>
  <si>
    <t>ЗК</t>
  </si>
  <si>
    <t>рубль</t>
  </si>
  <si>
    <t>Управление общеправовой работы</t>
  </si>
  <si>
    <t>аренда</t>
  </si>
  <si>
    <t>Аренда части нежилого помещения, расположенного  по адресу: Калининградская область, Гурьевский район, г. Гурьевск, ул. Советская, д. 1</t>
  </si>
  <si>
    <t>68.2</t>
  </si>
  <si>
    <t>Л</t>
  </si>
  <si>
    <t>5.7.3.11</t>
  </si>
  <si>
    <t>Радыгина С.А.</t>
  </si>
  <si>
    <t>Аренда помещения</t>
  </si>
  <si>
    <t>внеплановая ЦЗО № 3 от 10.02.2025</t>
  </si>
  <si>
    <t>Аренда части нежилого помещения, расположенное на цокольном этаже № 1 здания, находящегося по адресу: Калининградская область, Зеленоградский район, г. Зеленоградск, ул. Потемкина, д. 20 Б, пом. 1/2</t>
  </si>
  <si>
    <t>Евдокимова О.А.</t>
  </si>
  <si>
    <t>НЕ СОСТОЯЛАСЬ</t>
  </si>
  <si>
    <t>внеплановая ЦЗО № 4 от 14.02.2025</t>
  </si>
  <si>
    <r>
      <t xml:space="preserve">Аренда нежилого помещения, </t>
    </r>
    <r>
      <rPr>
        <sz val="18"/>
        <color rgb="FF000000"/>
        <rFont val="Times New Roman"/>
        <family val="1"/>
        <charset val="204"/>
      </rPr>
      <t>общей площадью 102</t>
    </r>
    <r>
      <rPr>
        <sz val="18"/>
        <color theme="1"/>
        <rFont val="Times New Roman"/>
        <family val="1"/>
        <charset val="204"/>
      </rPr>
      <t> </t>
    </r>
    <r>
      <rPr>
        <sz val="18"/>
        <color rgb="FF000000"/>
        <rFont val="Times New Roman"/>
        <family val="1"/>
        <charset val="204"/>
      </rPr>
      <t>кв. м., расположенного на первом этаже жилого дома со встроенным магазином по адресу: Калининградская обл., г. Багратионовск, ул. Калининградская, д. 34</t>
    </r>
  </si>
  <si>
    <t>Османов А.Р.</t>
  </si>
  <si>
    <t>внеплановая ЦЗО № 5 от 07.03.2025</t>
  </si>
  <si>
    <t>Корректировка суммы цзо № 5 от 07.03.2025</t>
  </si>
  <si>
    <t>Корректировка срока цзо № 5 от 07.03.2025</t>
  </si>
  <si>
    <t>Предоставление неисключительных прав на использование программ для ЭВМ (СУБД)</t>
  </si>
  <si>
    <t>62.03.12.13</t>
  </si>
  <si>
    <t>62.03.12.130</t>
  </si>
  <si>
    <t>нет</t>
  </si>
  <si>
    <t>усл.ед.</t>
  </si>
  <si>
    <t>Внеплановая ЦЗО № 7 от 28.03.2025</t>
  </si>
  <si>
    <t>Корректировка срока цзо № 5 от 07.03.2025 Корректировка срока ЦЗО № 8 от 09.04.2025</t>
  </si>
  <si>
    <t>Корректировка срока ЦЗО № 8 от 09.04.2025, ЦЗО № 10 от 25.04.2025</t>
  </si>
  <si>
    <t>Корректировка срока цзо № 5 от 07.03.2025, Корректировка срока ЦЗО № 8 от 09.04.2025, Корректировка НМЦ ЦЗО № 10 от 25.04.2025</t>
  </si>
  <si>
    <t>Поставка приборов учета электроэнергии со встроенным радиомодулем стандарта NB-FI для нужд АО «Янтарьэнергосбыт».</t>
  </si>
  <si>
    <t>ОРИУ ТД</t>
  </si>
  <si>
    <t>26.51.63.130</t>
  </si>
  <si>
    <t>Внеплановая ЦЗО № 10 от 25.04.2025</t>
  </si>
  <si>
    <t>Дополнительное соглашение к договору на оказание услуг по ремонту автомобильного транспорта</t>
  </si>
  <si>
    <t>Стандарт п. 5.7.3.3</t>
  </si>
  <si>
    <t>ООО "ЦОК РЫЦАРЬ"</t>
  </si>
  <si>
    <t>2025-</t>
  </si>
  <si>
    <t>Внеплановая ЦЗО № 12 от 30.05.2025</t>
  </si>
  <si>
    <t>Корректировка срока ЦЗО " 12 от 30.05.2025</t>
  </si>
  <si>
    <t>Корректировка срока и НМЦ ЦЗО " 12 от 30.05.2025</t>
  </si>
  <si>
    <t>30.08.2025</t>
  </si>
  <si>
    <t>30.08.2026</t>
  </si>
  <si>
    <t>Корректировка срока ЦЗО № 10 от 25.04.2025Корректировка срока ЦЗО " 12 от 30.05.2025</t>
  </si>
  <si>
    <t>ОТМЕНЕНА</t>
  </si>
  <si>
    <t>Выполнение работ по текущему ремонту покрытия крыльца и изменения конструктивной части несущей конструкции вывески производственного участка по адресу: г. Калининград, ул. А. Невского, д. 51 «В»</t>
  </si>
  <si>
    <t>Внеплановая ЦЗО № 12 от 30.05.2025 Несостоялась. Объявлена заново 25.06.2025</t>
  </si>
  <si>
    <t>Внеплановая ЦЗО № 13 от 27.06.2025 ОТМЕНЕНА</t>
  </si>
  <si>
    <t>ТД</t>
  </si>
  <si>
    <t>62.02.2</t>
  </si>
  <si>
    <t>62.02.20.120</t>
  </si>
  <si>
    <t>Услуги по проведению аудита ИТ- инфраструктуры АО «Янтарьэнергосбыт»</t>
  </si>
  <si>
    <t>Внеплановая ЦЗО № 14 от 15.07.2025</t>
  </si>
  <si>
    <t>шт.</t>
  </si>
  <si>
    <t>27.33.1</t>
  </si>
  <si>
    <t>27.33</t>
  </si>
  <si>
    <t>62.02</t>
  </si>
  <si>
    <t>ООО "Софт-Мажор</t>
  </si>
  <si>
    <t>Дополнительное соглашение к договору оказания услуг по внесению изменений в функционал веб-сайта</t>
  </si>
  <si>
    <t>оказание услуг по внесению изменений в функционал веб-сайта</t>
  </si>
  <si>
    <t>Внеплановая ЦЗО № 16 от 15.08.2025</t>
  </si>
  <si>
    <t>Корректировка срока ЦЗО  12 от 30.05.2025, ЦЗО № 15 от 31.08.2025; ЦЗО № 17 от 29.08.2025</t>
  </si>
  <si>
    <t>Предоставление прав простой (неисключительной) лицензии использования Базы данных «Погодных данных»</t>
  </si>
  <si>
    <t>ООО "НПЦ "Мэн Мейкер"</t>
  </si>
  <si>
    <t>Оказание услуг на разработку личного кабинета потребителя для предоставления информации верхнего уровня ИСУЭ для обеспечения требований ПП РФ №890 от 19.06.2020</t>
  </si>
  <si>
    <t>ООО "Ондер Лаб"</t>
  </si>
  <si>
    <t>Предоставление неисключительных прав на использование ПО для ЭВМ Kaspersky Total Security для бизнеса Russian Edition на 3 года и Kaspersky Cloud Password Manager Russian на 1 год</t>
  </si>
  <si>
    <t>Предоставление права  на использование программы RedCheck Expert на 1 год</t>
  </si>
  <si>
    <t>58.29</t>
  </si>
  <si>
    <t>58.29.50</t>
  </si>
  <si>
    <t>Оказание услуг по установке и настройка Kaspersky Unified Monitoring and Analysis Platform</t>
  </si>
  <si>
    <t>62.09.20.120</t>
  </si>
  <si>
    <t>2026</t>
  </si>
  <si>
    <t>Отдел маркетинга</t>
  </si>
  <si>
    <t>Поставка сувенирной продукции</t>
  </si>
  <si>
    <t>47.78.3</t>
  </si>
  <si>
    <t>47.78.30.000</t>
  </si>
  <si>
    <t>30.11.205</t>
  </si>
  <si>
    <t>Внеплановая ЦЗО № 18 от 24.09.2025</t>
  </si>
  <si>
    <t>Внеплановая ЦЗО № 14 от 15.07.2025; корректировка срока ЦЗО № 16 от 15.08.2025; уменьшение НМЦ ЦЗО №18 от 24.09.2025</t>
  </si>
  <si>
    <t>ИСКЛЮЧЕНА ЦЗО № 18 от 24.09.2025</t>
  </si>
  <si>
    <t>перенос срока ЦЗО№ 19 от 30.09.2025</t>
  </si>
  <si>
    <t xml:space="preserve">Корректировка срока цзо № 5 от 07.03.2025 Корректировка срока ЦЗО " 12 от 30.05.2025, перенос срока ЦЗО№ 19 от 30.09.2025 </t>
  </si>
  <si>
    <t>УЭБ</t>
  </si>
  <si>
    <t>Оказание услуг по физической охране и охране техническими средствами сигнализации  объектов АО Янтарьэнергосбыт»,  с  принятием соответствующих  мер  реагирования  на сигнальную  инфрмацию.</t>
  </si>
  <si>
    <t>80.10</t>
  </si>
  <si>
    <t>80.10.12.000</t>
  </si>
  <si>
    <t>2026-2028</t>
  </si>
  <si>
    <t>Поставка программно-аппаратных платформ VipNet Coordinator HW 50 A 4x и VipNet Coordinator HW 100 C 4x</t>
  </si>
  <si>
    <t>26.20.40.143</t>
  </si>
  <si>
    <t>2025</t>
  </si>
  <si>
    <t>Отдел ОЭСУ ТД</t>
  </si>
  <si>
    <t xml:space="preserve">Поставка оборудования и инструмента для ОЭСУ </t>
  </si>
  <si>
    <t xml:space="preserve">25.73.30;
</t>
  </si>
  <si>
    <t xml:space="preserve">25.73.30.233
</t>
  </si>
  <si>
    <t>Услуги технической поддержки многофункциональных устройств «Инфомат».</t>
  </si>
  <si>
    <t>ООО "Уралэнергосбыт"</t>
  </si>
  <si>
    <t>Внеплановая ЦЗО № 20 от 06.10.2025</t>
  </si>
  <si>
    <t>Оказание услуг по физической охране и охране техническими средствами сигнализации  объектов АО Янтарьэнергосбыт»,  с  принятием соответствующих  мер  реагирования  на сигнальную  информацию.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</si>
</sst>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4" formatCode="_-* #,##0.00\ &quot;₽&quot;_-;\-* #,##0.00\ &quot;₽&quot;_-;_-* &quot;-&quot;??\ &quot;₽&quot;_-;_-@_-"/>
    <numFmt numFmtId="43" formatCode="_-* #,##0.00_-;\-* #,##0.00_-;_-* &quot;-&quot;??_-;_-@_-"/>
    <numFmt numFmtId="164" formatCode="_(* #,##0.00_);_(* \(#,##0.00\);_(* &quot;-&quot;??_);_(@_)"/>
    <numFmt numFmtId="165" formatCode="_-* #,##0.00_р_._-;\-* #,##0.00_р_._-;_-* \-??_р_._-;_-@_-"/>
    <numFmt numFmtId="166" formatCode="0.0"/>
    <numFmt numFmtId="167" formatCode="General_)"/>
    <numFmt numFmtId="168" formatCode="_-* #,##0\ _р_._-;\-* #,##0\ _р_._-;_-* &quot;-&quot;\ _р_._-;_-@_-"/>
    <numFmt numFmtId="169" formatCode="_-* #,##0.00\ _р_._-;\-* #,##0.00\ _р_._-;_-* &quot;-&quot;??\ _р_._-;_-@_-"/>
    <numFmt numFmtId="170" formatCode="_-* #,##0.00_р_._-;\-* #,##0.00_р_._-;_-* &quot;-&quot;??_р_._-;_-@_-"/>
    <numFmt numFmtId="171" formatCode="#,##0_ ;[Red]\-#,##0\ "/>
    <numFmt numFmtId="172" formatCode="[$-419]mmmm\ yyyy;@"/>
    <numFmt numFmtId="173" formatCode="[$-419]mmmm;@"/>
    <numFmt numFmtId="174" formatCode="#,##0.000"/>
  </numFmts>
  <fonts count="4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8"/>
      <color indexed="56"/>
      <name val="Cambria"/>
      <family val="2"/>
      <charset val="204"/>
    </font>
    <font>
      <sz val="10"/>
      <name val="Helv"/>
    </font>
    <font>
      <sz val="12"/>
      <color indexed="8"/>
      <name val="Times New Roman"/>
      <family val="2"/>
      <charset val="204"/>
    </font>
    <font>
      <sz val="12"/>
      <color indexed="9"/>
      <name val="Times New Roman"/>
      <family val="2"/>
      <charset val="204"/>
    </font>
    <font>
      <sz val="10"/>
      <name val="Arial"/>
      <family val="2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color indexed="62"/>
      <name val="Times New Roman"/>
      <family val="2"/>
      <charset val="204"/>
    </font>
    <font>
      <b/>
      <sz val="12"/>
      <color indexed="63"/>
      <name val="Times New Roman"/>
      <family val="2"/>
      <charset val="204"/>
    </font>
    <font>
      <b/>
      <sz val="12"/>
      <color indexed="52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2"/>
      <color indexed="8"/>
      <name val="Times New Roman"/>
      <family val="2"/>
      <charset val="204"/>
    </font>
    <font>
      <b/>
      <sz val="12"/>
      <color indexed="9"/>
      <name val="Times New Roman"/>
      <family val="2"/>
      <charset val="204"/>
    </font>
    <font>
      <sz val="12"/>
      <color indexed="60"/>
      <name val="Times New Roman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family val="2"/>
      <charset val="204"/>
    </font>
    <font>
      <sz val="12"/>
      <color indexed="20"/>
      <name val="Times New Roman"/>
      <family val="2"/>
      <charset val="204"/>
    </font>
    <font>
      <i/>
      <sz val="12"/>
      <color indexed="23"/>
      <name val="Times New Roman"/>
      <family val="2"/>
      <charset val="204"/>
    </font>
    <font>
      <sz val="10"/>
      <name val="Arial Cyr"/>
      <family val="2"/>
      <charset val="204"/>
    </font>
    <font>
      <sz val="12"/>
      <color indexed="52"/>
      <name val="Times New Roman"/>
      <family val="2"/>
      <charset val="204"/>
    </font>
    <font>
      <sz val="12"/>
      <color indexed="10"/>
      <name val="Times New Roman"/>
      <family val="2"/>
      <charset val="204"/>
    </font>
    <font>
      <sz val="12"/>
      <color indexed="17"/>
      <name val="Times New Roman"/>
      <family val="2"/>
      <charset val="204"/>
    </font>
    <font>
      <sz val="8"/>
      <name val="Arial Cyr"/>
      <charset val="204"/>
    </font>
    <font>
      <sz val="10"/>
      <name val="Helv"/>
      <charset val="204"/>
    </font>
    <font>
      <sz val="10"/>
      <name val="Arial Cyr"/>
    </font>
    <font>
      <b/>
      <sz val="10"/>
      <color indexed="12"/>
      <name val="Arial Cyr"/>
      <family val="2"/>
      <charset val="204"/>
    </font>
    <font>
      <sz val="11"/>
      <name val="Times New Roman Cyr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18"/>
      <name val="Times New Roman"/>
      <family val="1"/>
      <charset val="204"/>
    </font>
    <font>
      <sz val="18"/>
      <color theme="1"/>
      <name val="Arial Narrow"/>
      <family val="2"/>
      <charset val="204"/>
    </font>
    <font>
      <sz val="18"/>
      <name val="Calibri"/>
      <family val="2"/>
      <charset val="204"/>
      <scheme val="minor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18"/>
      <color rgb="FF333333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55">
    <xf numFmtId="0" fontId="0" fillId="0" borderId="0"/>
    <xf numFmtId="0" fontId="29" fillId="0" borderId="0"/>
    <xf numFmtId="0" fontId="3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/>
    <xf numFmtId="0" fontId="7" fillId="16" borderId="0">
      <alignment horizontal="left" vertical="top"/>
    </xf>
    <xf numFmtId="0" fontId="8" fillId="17" borderId="0">
      <alignment horizontal="center" vertical="center"/>
    </xf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167" fontId="24" fillId="0" borderId="1">
      <protection locked="0"/>
    </xf>
    <xf numFmtId="0" fontId="9" fillId="7" borderId="2" applyNumberFormat="0" applyAlignment="0" applyProtection="0"/>
    <xf numFmtId="0" fontId="10" fillId="17" borderId="3" applyNumberFormat="0" applyAlignment="0" applyProtection="0"/>
    <xf numFmtId="0" fontId="11" fillId="17" borderId="2" applyNumberFormat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Border="0">
      <alignment horizontal="center" vertical="center" wrapText="1"/>
    </xf>
    <xf numFmtId="167" fontId="31" fillId="22" borderId="1"/>
    <xf numFmtId="4" fontId="16" fillId="23" borderId="0" applyBorder="0">
      <alignment horizontal="right"/>
    </xf>
    <xf numFmtId="0" fontId="17" fillId="0" borderId="7" applyNumberFormat="0" applyFill="0" applyAlignment="0" applyProtection="0"/>
    <xf numFmtId="0" fontId="18" fillId="24" borderId="8" applyNumberFormat="0" applyAlignment="0" applyProtection="0"/>
    <xf numFmtId="0" fontId="2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20" fillId="0" borderId="0">
      <alignment wrapText="1"/>
    </xf>
    <xf numFmtId="0" fontId="1" fillId="0" borderId="0"/>
    <xf numFmtId="0" fontId="1" fillId="0" borderId="0"/>
    <xf numFmtId="0" fontId="1" fillId="0" borderId="0"/>
    <xf numFmtId="0" fontId="20" fillId="0" borderId="0">
      <alignment wrapText="1"/>
    </xf>
    <xf numFmtId="0" fontId="20" fillId="0" borderId="0">
      <alignment wrapText="1"/>
    </xf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8" fillId="0" borderId="0"/>
    <xf numFmtId="0" fontId="1" fillId="0" borderId="0"/>
    <xf numFmtId="0" fontId="22" fillId="3" borderId="0" applyNumberFormat="0" applyBorder="0" applyAlignment="0" applyProtection="0"/>
    <xf numFmtId="166" fontId="32" fillId="25" borderId="9" applyNumberFormat="0" applyBorder="0" applyAlignment="0">
      <alignment vertical="center"/>
      <protection locked="0"/>
    </xf>
    <xf numFmtId="0" fontId="23" fillId="0" borderId="0" applyNumberFormat="0" applyFill="0" applyBorder="0" applyAlignment="0" applyProtection="0"/>
    <xf numFmtId="0" fontId="24" fillId="26" borderId="10" applyNumberFormat="0" applyAlignment="0" applyProtection="0"/>
    <xf numFmtId="9" fontId="24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0" fontId="25" fillId="0" borderId="11" applyNumberFormat="0" applyFill="0" applyAlignment="0" applyProtection="0"/>
    <xf numFmtId="0" fontId="34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26" fillId="0" borderId="0" applyNumberForma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24" fillId="0" borderId="0" applyFill="0" applyBorder="0" applyAlignment="0" applyProtection="0"/>
    <xf numFmtId="164" fontId="1" fillId="0" borderId="0" applyFont="0" applyFill="0" applyBorder="0" applyAlignment="0" applyProtection="0"/>
    <xf numFmtId="165" fontId="24" fillId="0" borderId="0" applyFill="0" applyBorder="0" applyAlignment="0" applyProtection="0"/>
    <xf numFmtId="164" fontId="1" fillId="0" borderId="0" applyFont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4" fontId="1" fillId="0" borderId="0" applyFont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0" fontId="27" fillId="4" borderId="0" applyNumberFormat="0" applyBorder="0" applyAlignment="0" applyProtection="0"/>
    <xf numFmtId="0" fontId="1" fillId="0" borderId="0"/>
    <xf numFmtId="170" fontId="33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36" fillId="0" borderId="0"/>
    <xf numFmtId="0" fontId="36" fillId="0" borderId="0"/>
    <xf numFmtId="43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33" fillId="0" borderId="0"/>
  </cellStyleXfs>
  <cellXfs count="260">
    <xf numFmtId="0" fontId="0" fillId="0" borderId="0" xfId="0"/>
    <xf numFmtId="0" fontId="0" fillId="0" borderId="0" xfId="0"/>
    <xf numFmtId="49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5" fillId="28" borderId="12" xfId="0" applyFont="1" applyFill="1" applyBorder="1" applyAlignment="1">
      <alignment horizontal="center" vertical="center" wrapText="1"/>
    </xf>
    <xf numFmtId="14" fontId="0" fillId="0" borderId="12" xfId="0" applyNumberFormat="1" applyBorder="1" applyAlignment="1">
      <alignment horizontal="center" vertical="center" wrapText="1"/>
    </xf>
    <xf numFmtId="0" fontId="0" fillId="0" borderId="12" xfId="0" applyFont="1" applyBorder="1" applyAlignment="1">
      <alignment horizont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37" fillId="27" borderId="18" xfId="0" applyFont="1" applyFill="1" applyBorder="1" applyAlignment="1">
      <alignment vertical="center"/>
    </xf>
    <xf numFmtId="0" fontId="38" fillId="0" borderId="0" xfId="0" applyFont="1"/>
    <xf numFmtId="0" fontId="38" fillId="27" borderId="0" xfId="0" applyFont="1" applyFill="1"/>
    <xf numFmtId="0" fontId="39" fillId="0" borderId="12" xfId="147" applyNumberFormat="1" applyFont="1" applyFill="1" applyBorder="1" applyAlignment="1" applyProtection="1">
      <alignment horizontal="center" vertical="center" wrapText="1"/>
      <protection locked="0"/>
    </xf>
    <xf numFmtId="49" fontId="39" fillId="0" borderId="12" xfId="147" applyNumberFormat="1" applyFont="1" applyFill="1" applyBorder="1" applyAlignment="1" applyProtection="1">
      <alignment horizontal="center" vertical="top" wrapText="1"/>
      <protection locked="0"/>
    </xf>
    <xf numFmtId="1" fontId="39" fillId="0" borderId="12" xfId="147" applyNumberFormat="1" applyFont="1" applyFill="1" applyBorder="1" applyAlignment="1" applyProtection="1">
      <alignment horizontal="center" vertical="center" wrapText="1"/>
      <protection locked="0"/>
    </xf>
    <xf numFmtId="1" fontId="39" fillId="27" borderId="12" xfId="147" applyNumberFormat="1" applyFont="1" applyFill="1" applyBorder="1" applyAlignment="1" applyProtection="1">
      <alignment horizontal="center" vertical="center" wrapText="1"/>
      <protection locked="0"/>
    </xf>
    <xf numFmtId="0" fontId="40" fillId="0" borderId="12" xfId="0" applyFont="1" applyFill="1" applyBorder="1" applyAlignment="1">
      <alignment horizontal="center" vertical="center" wrapText="1"/>
    </xf>
    <xf numFmtId="0" fontId="4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40" fillId="0" borderId="12" xfId="147" applyNumberFormat="1" applyFont="1" applyFill="1" applyBorder="1" applyAlignment="1">
      <alignment horizontal="center" vertical="center" wrapText="1"/>
    </xf>
    <xf numFmtId="2" fontId="40" fillId="0" borderId="12" xfId="0" applyNumberFormat="1" applyFont="1" applyFill="1" applyBorder="1" applyAlignment="1">
      <alignment horizontal="center" vertical="center" wrapText="1"/>
    </xf>
    <xf numFmtId="2" fontId="40" fillId="0" borderId="12" xfId="0" applyNumberFormat="1" applyFont="1" applyFill="1" applyBorder="1" applyAlignment="1" applyProtection="1">
      <alignment horizontal="center" vertical="center" wrapText="1"/>
      <protection hidden="1"/>
    </xf>
    <xf numFmtId="14" fontId="40" fillId="0" borderId="12" xfId="0" applyNumberFormat="1" applyFont="1" applyFill="1" applyBorder="1" applyAlignment="1">
      <alignment horizontal="center" vertical="center" wrapText="1"/>
    </xf>
    <xf numFmtId="1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0" fontId="40" fillId="0" borderId="12" xfId="0" applyNumberFormat="1" applyFont="1" applyFill="1" applyBorder="1" applyAlignment="1">
      <alignment horizontal="center" vertical="center" wrapText="1"/>
    </xf>
    <xf numFmtId="0" fontId="38" fillId="0" borderId="0" xfId="0" applyFont="1" applyFill="1"/>
    <xf numFmtId="49" fontId="40" fillId="0" borderId="12" xfId="0" applyNumberFormat="1" applyFont="1" applyFill="1" applyBorder="1" applyAlignment="1">
      <alignment horizontal="center" vertical="center" wrapText="1"/>
    </xf>
    <xf numFmtId="0" fontId="41" fillId="0" borderId="12" xfId="0" applyFont="1" applyFill="1" applyBorder="1" applyAlignment="1" applyProtection="1">
      <alignment horizontal="center" vertical="center" wrapText="1"/>
      <protection locked="0"/>
    </xf>
    <xf numFmtId="0" fontId="41" fillId="0" borderId="12" xfId="0" applyFont="1" applyFill="1" applyBorder="1" applyAlignment="1">
      <alignment horizontal="center" vertical="center" wrapText="1"/>
    </xf>
    <xf numFmtId="0" fontId="40" fillId="0" borderId="12" xfId="67" applyFont="1" applyFill="1" applyBorder="1" applyAlignment="1" applyProtection="1">
      <alignment horizontal="center" vertical="center" wrapText="1"/>
      <protection locked="0"/>
    </xf>
    <xf numFmtId="0" fontId="41" fillId="0" borderId="12" xfId="0" applyFont="1" applyFill="1" applyBorder="1" applyAlignment="1" applyProtection="1">
      <alignment horizontal="center" vertical="top" wrapText="1"/>
      <protection locked="0"/>
    </xf>
    <xf numFmtId="2" fontId="41" fillId="0" borderId="12" xfId="0" applyNumberFormat="1" applyFont="1" applyFill="1" applyBorder="1" applyAlignment="1">
      <alignment horizontal="center" vertical="center" wrapText="1"/>
    </xf>
    <xf numFmtId="174" fontId="41" fillId="0" borderId="12" xfId="0" applyNumberFormat="1" applyFont="1" applyFill="1" applyBorder="1" applyAlignment="1" applyProtection="1">
      <alignment horizontal="center" vertical="center" wrapText="1"/>
      <protection hidden="1"/>
    </xf>
    <xf numFmtId="0" fontId="40" fillId="0" borderId="16" xfId="0" applyFont="1" applyFill="1" applyBorder="1" applyAlignment="1">
      <alignment horizontal="center" vertical="center" wrapText="1"/>
    </xf>
    <xf numFmtId="14" fontId="41" fillId="0" borderId="12" xfId="0" applyNumberFormat="1" applyFont="1" applyFill="1" applyBorder="1" applyAlignment="1">
      <alignment horizontal="center" vertical="center" wrapText="1"/>
    </xf>
    <xf numFmtId="0" fontId="41" fillId="0" borderId="12" xfId="0" applyFont="1" applyFill="1" applyBorder="1" applyAlignment="1" applyProtection="1">
      <alignment horizontal="left" vertical="top" wrapText="1"/>
      <protection locked="0"/>
    </xf>
    <xf numFmtId="14" fontId="40" fillId="0" borderId="12" xfId="0" applyNumberFormat="1" applyFont="1" applyFill="1" applyBorder="1" applyAlignment="1">
      <alignment horizontal="center" vertical="center"/>
    </xf>
    <xf numFmtId="14" fontId="41" fillId="0" borderId="12" xfId="0" applyNumberFormat="1" applyFont="1" applyFill="1" applyBorder="1" applyAlignment="1" applyProtection="1">
      <alignment horizontal="center" vertical="top" wrapText="1"/>
      <protection locked="0"/>
    </xf>
    <xf numFmtId="172" fontId="41" fillId="0" borderId="12" xfId="0" applyNumberFormat="1" applyFont="1" applyFill="1" applyBorder="1" applyAlignment="1" applyProtection="1">
      <alignment horizontal="center" vertical="top" wrapText="1"/>
      <protection locked="0"/>
    </xf>
    <xf numFmtId="4" fontId="41" fillId="0" borderId="12" xfId="0" applyNumberFormat="1" applyFont="1" applyFill="1" applyBorder="1" applyAlignment="1" applyProtection="1">
      <alignment horizontal="center" vertical="top" wrapText="1"/>
      <protection locked="0"/>
    </xf>
    <xf numFmtId="0" fontId="41" fillId="0" borderId="0" xfId="0" applyFont="1" applyFill="1"/>
    <xf numFmtId="0" fontId="40" fillId="0" borderId="12" xfId="0" applyFont="1" applyFill="1" applyBorder="1" applyAlignment="1" applyProtection="1">
      <alignment horizontal="center" vertical="center" wrapText="1"/>
      <protection locked="0"/>
    </xf>
    <xf numFmtId="4" fontId="41" fillId="0" borderId="12" xfId="0" applyNumberFormat="1" applyFont="1" applyFill="1" applyBorder="1" applyAlignment="1">
      <alignment horizontal="center" vertical="center" wrapText="1"/>
    </xf>
    <xf numFmtId="4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14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1" fontId="40" fillId="0" borderId="12" xfId="147" applyNumberFormat="1" applyFont="1" applyFill="1" applyBorder="1" applyAlignment="1">
      <alignment horizontal="center" vertical="center" wrapText="1"/>
    </xf>
    <xf numFmtId="0" fontId="41" fillId="0" borderId="12" xfId="0" applyNumberFormat="1" applyFont="1" applyFill="1" applyBorder="1" applyAlignment="1">
      <alignment horizontal="center" vertical="center" wrapText="1"/>
    </xf>
    <xf numFmtId="0" fontId="41" fillId="0" borderId="12" xfId="0" applyFont="1" applyFill="1" applyBorder="1" applyAlignment="1">
      <alignment wrapText="1"/>
    </xf>
    <xf numFmtId="0" fontId="42" fillId="0" borderId="0" xfId="0" applyFont="1" applyFill="1" applyBorder="1" applyAlignment="1">
      <alignment wrapText="1"/>
    </xf>
    <xf numFmtId="0" fontId="42" fillId="0" borderId="0" xfId="0" applyFont="1" applyFill="1"/>
    <xf numFmtId="174" fontId="41" fillId="0" borderId="12" xfId="0" applyNumberFormat="1" applyFont="1" applyFill="1" applyBorder="1" applyAlignment="1">
      <alignment horizontal="center" vertical="center" wrapText="1"/>
    </xf>
    <xf numFmtId="49" fontId="41" fillId="0" borderId="12" xfId="0" applyNumberFormat="1" applyFont="1" applyFill="1" applyBorder="1" applyAlignment="1">
      <alignment horizontal="center" vertical="center" wrapText="1"/>
    </xf>
    <xf numFmtId="4" fontId="41" fillId="0" borderId="12" xfId="0" applyNumberFormat="1" applyFont="1" applyFill="1" applyBorder="1" applyAlignment="1" applyProtection="1">
      <alignment horizontal="center" vertical="center" wrapText="1"/>
      <protection hidden="1"/>
    </xf>
    <xf numFmtId="1" fontId="41" fillId="0" borderId="12" xfId="147" applyNumberFormat="1" applyFont="1" applyFill="1" applyBorder="1" applyAlignment="1" applyProtection="1">
      <alignment horizontal="center" vertical="center" wrapText="1"/>
      <protection locked="0"/>
    </xf>
    <xf numFmtId="0" fontId="41" fillId="0" borderId="12" xfId="0" applyFont="1" applyFill="1" applyBorder="1" applyAlignment="1" applyProtection="1">
      <alignment vertical="top" wrapText="1"/>
      <protection locked="0"/>
    </xf>
    <xf numFmtId="4" fontId="41" fillId="0" borderId="0" xfId="152" applyNumberFormat="1" applyFont="1" applyFill="1" applyAlignment="1">
      <alignment horizontal="center" vertical="center"/>
    </xf>
    <xf numFmtId="0" fontId="41" fillId="0" borderId="12" xfId="0" applyFont="1" applyFill="1" applyBorder="1" applyAlignment="1">
      <alignment vertical="top" wrapText="1"/>
    </xf>
    <xf numFmtId="0" fontId="41" fillId="0" borderId="12" xfId="0" applyFont="1" applyFill="1" applyBorder="1" applyAlignment="1" applyProtection="1">
      <alignment horizontal="center" vertical="center"/>
      <protection locked="0"/>
    </xf>
    <xf numFmtId="49" fontId="41" fillId="0" borderId="12" xfId="147" applyNumberFormat="1" applyFont="1" applyFill="1" applyBorder="1" applyAlignment="1" applyProtection="1">
      <alignment horizontal="center" vertical="center" wrapText="1"/>
      <protection locked="0"/>
    </xf>
    <xf numFmtId="0" fontId="41" fillId="0" borderId="12" xfId="0" applyFont="1" applyFill="1" applyBorder="1" applyAlignment="1" applyProtection="1">
      <alignment horizontal="center" vertical="top"/>
      <protection locked="0"/>
    </xf>
    <xf numFmtId="4" fontId="41" fillId="0" borderId="12" xfId="0" applyNumberFormat="1" applyFont="1" applyFill="1" applyBorder="1" applyAlignment="1" applyProtection="1">
      <alignment horizontal="center" vertical="center"/>
      <protection locked="0"/>
    </xf>
    <xf numFmtId="0" fontId="41" fillId="0" borderId="12" xfId="0" applyFont="1" applyFill="1" applyBorder="1" applyAlignment="1">
      <alignment vertical="center"/>
    </xf>
    <xf numFmtId="49" fontId="41" fillId="0" borderId="12" xfId="0" applyNumberFormat="1" applyFont="1" applyFill="1" applyBorder="1" applyAlignment="1">
      <alignment horizontal="center" vertical="center"/>
    </xf>
    <xf numFmtId="49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12" xfId="0" applyNumberFormat="1" applyFont="1" applyFill="1" applyBorder="1" applyAlignment="1">
      <alignment horizontal="center" vertical="center" wrapText="1"/>
    </xf>
    <xf numFmtId="14" fontId="41" fillId="0" borderId="12" xfId="0" applyNumberFormat="1" applyFont="1" applyFill="1" applyBorder="1" applyAlignment="1">
      <alignment horizontal="center" vertical="center"/>
    </xf>
    <xf numFmtId="0" fontId="40" fillId="0" borderId="12" xfId="0" applyFont="1" applyFill="1" applyBorder="1" applyAlignment="1">
      <alignment vertical="top" wrapText="1"/>
    </xf>
    <xf numFmtId="2" fontId="41" fillId="0" borderId="0" xfId="0" applyNumberFormat="1" applyFont="1" applyFill="1" applyAlignment="1">
      <alignment horizontal="center" vertical="center" wrapText="1"/>
    </xf>
    <xf numFmtId="43" fontId="40" fillId="0" borderId="0" xfId="152" applyFont="1" applyFill="1" applyAlignment="1">
      <alignment horizontal="center" vertical="center" wrapText="1"/>
    </xf>
    <xf numFmtId="0" fontId="41" fillId="0" borderId="0" xfId="0" applyFont="1" applyFill="1" applyAlignment="1">
      <alignment horizontal="center" vertical="center" wrapText="1"/>
    </xf>
    <xf numFmtId="0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2" fontId="40" fillId="0" borderId="0" xfId="0" applyNumberFormat="1" applyFont="1" applyFill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 wrapText="1"/>
    </xf>
    <xf numFmtId="4" fontId="40" fillId="0" borderId="0" xfId="0" applyNumberFormat="1" applyFont="1" applyFill="1" applyAlignment="1">
      <alignment horizontal="center" vertical="center" wrapText="1"/>
    </xf>
    <xf numFmtId="3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0" fontId="40" fillId="0" borderId="0" xfId="0" applyFont="1" applyFill="1" applyAlignment="1">
      <alignment horizontal="center" vertical="center" wrapText="1"/>
    </xf>
    <xf numFmtId="4" fontId="41" fillId="0" borderId="12" xfId="147" applyNumberFormat="1" applyFont="1" applyFill="1" applyBorder="1" applyAlignment="1" applyProtection="1">
      <alignment horizontal="center" vertical="center" wrapText="1"/>
      <protection locked="0"/>
    </xf>
    <xf numFmtId="14" fontId="40" fillId="0" borderId="12" xfId="153" applyNumberFormat="1" applyFont="1" applyFill="1" applyBorder="1" applyAlignment="1" applyProtection="1">
      <alignment horizontal="center" vertical="center" wrapText="1"/>
      <protection locked="0"/>
    </xf>
    <xf numFmtId="0" fontId="40" fillId="0" borderId="14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 applyProtection="1">
      <alignment horizontal="center" vertical="top" wrapText="1"/>
      <protection locked="0"/>
    </xf>
    <xf numFmtId="4" fontId="40" fillId="0" borderId="12" xfId="0" applyNumberFormat="1" applyFont="1" applyFill="1" applyBorder="1" applyAlignment="1" applyProtection="1">
      <alignment horizontal="center" vertical="center" wrapText="1"/>
      <protection hidden="1"/>
    </xf>
    <xf numFmtId="0" fontId="40" fillId="0" borderId="12" xfId="0" applyFont="1" applyFill="1" applyBorder="1" applyAlignment="1" applyProtection="1">
      <alignment horizontal="left" vertical="top" wrapText="1"/>
      <protection locked="0"/>
    </xf>
    <xf numFmtId="0" fontId="40" fillId="0" borderId="12" xfId="0" applyFont="1" applyFill="1" applyBorder="1" applyAlignment="1" applyProtection="1">
      <alignment vertical="top" wrapText="1"/>
      <protection locked="0"/>
    </xf>
    <xf numFmtId="14" fontId="40" fillId="0" borderId="12" xfId="0" applyNumberFormat="1" applyFont="1" applyFill="1" applyBorder="1" applyAlignment="1" applyProtection="1">
      <alignment horizontal="center" vertical="top" wrapText="1"/>
      <protection locked="0"/>
    </xf>
    <xf numFmtId="172" fontId="40" fillId="0" borderId="12" xfId="0" applyNumberFormat="1" applyFont="1" applyFill="1" applyBorder="1" applyAlignment="1" applyProtection="1">
      <alignment horizontal="center" vertical="top" wrapText="1"/>
      <protection locked="0"/>
    </xf>
    <xf numFmtId="4" fontId="40" fillId="0" borderId="12" xfId="0" applyNumberFormat="1" applyFont="1" applyFill="1" applyBorder="1" applyAlignment="1" applyProtection="1">
      <alignment horizontal="center" vertical="top" wrapText="1"/>
      <protection locked="0"/>
    </xf>
    <xf numFmtId="0" fontId="42" fillId="0" borderId="12" xfId="0" applyFont="1" applyFill="1" applyBorder="1" applyAlignment="1" applyProtection="1">
      <alignment horizontal="center" vertical="top" wrapText="1"/>
      <protection locked="0"/>
    </xf>
    <xf numFmtId="14" fontId="42" fillId="0" borderId="12" xfId="0" applyNumberFormat="1" applyFont="1" applyFill="1" applyBorder="1" applyAlignment="1" applyProtection="1">
      <alignment horizontal="center" vertical="top" wrapText="1"/>
      <protection locked="0"/>
    </xf>
    <xf numFmtId="172" fontId="42" fillId="0" borderId="12" xfId="0" applyNumberFormat="1" applyFont="1" applyFill="1" applyBorder="1" applyAlignment="1" applyProtection="1">
      <alignment horizontal="center" vertical="top" wrapText="1"/>
      <protection locked="0"/>
    </xf>
    <xf numFmtId="4" fontId="42" fillId="0" borderId="12" xfId="0" applyNumberFormat="1" applyFont="1" applyFill="1" applyBorder="1" applyAlignment="1" applyProtection="1">
      <alignment horizontal="center" vertical="top" wrapText="1"/>
      <protection locked="0"/>
    </xf>
    <xf numFmtId="0" fontId="40" fillId="0" borderId="0" xfId="0" applyFont="1" applyFill="1" applyAlignment="1">
      <alignment wrapText="1"/>
    </xf>
    <xf numFmtId="3" fontId="41" fillId="0" borderId="12" xfId="0" applyNumberFormat="1" applyFont="1" applyFill="1" applyBorder="1" applyAlignment="1">
      <alignment horizontal="center" vertical="center" wrapText="1"/>
    </xf>
    <xf numFmtId="0" fontId="40" fillId="27" borderId="15" xfId="0" applyFont="1" applyFill="1" applyBorder="1" applyAlignment="1">
      <alignment horizontal="center" vertical="center"/>
    </xf>
    <xf numFmtId="0" fontId="41" fillId="27" borderId="15" xfId="0" applyFont="1" applyFill="1" applyBorder="1" applyAlignment="1">
      <alignment horizontal="center" vertical="center" wrapText="1"/>
    </xf>
    <xf numFmtId="0" fontId="40" fillId="27" borderId="15" xfId="0" applyFont="1" applyFill="1" applyBorder="1" applyAlignment="1">
      <alignment horizontal="center" vertical="center" wrapText="1"/>
    </xf>
    <xf numFmtId="1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49" fontId="41" fillId="27" borderId="15" xfId="0" applyNumberFormat="1" applyFont="1" applyFill="1" applyBorder="1" applyAlignment="1">
      <alignment horizontal="center" vertical="center" wrapText="1"/>
    </xf>
    <xf numFmtId="4" fontId="40" fillId="27" borderId="15" xfId="0" applyNumberFormat="1" applyFont="1" applyFill="1" applyBorder="1" applyAlignment="1">
      <alignment horizontal="center" vertical="center"/>
    </xf>
    <xf numFmtId="2" fontId="40" fillId="27" borderId="15" xfId="0" applyNumberFormat="1" applyFont="1" applyFill="1" applyBorder="1" applyAlignment="1">
      <alignment horizontal="center" vertical="center"/>
    </xf>
    <xf numFmtId="14" fontId="40" fillId="27" borderId="15" xfId="0" applyNumberFormat="1" applyFont="1" applyFill="1" applyBorder="1" applyAlignment="1">
      <alignment horizontal="center" vertical="center"/>
    </xf>
    <xf numFmtId="0" fontId="40" fillId="27" borderId="15" xfId="0" applyFont="1" applyFill="1" applyBorder="1"/>
    <xf numFmtId="0" fontId="40" fillId="27" borderId="15" xfId="0" applyFont="1" applyFill="1" applyBorder="1" applyAlignment="1">
      <alignment vertical="top" wrapText="1"/>
    </xf>
    <xf numFmtId="0" fontId="40" fillId="27" borderId="0" xfId="0" applyFont="1" applyFill="1"/>
    <xf numFmtId="0" fontId="40" fillId="27" borderId="12" xfId="0" applyFont="1" applyFill="1" applyBorder="1" applyAlignment="1">
      <alignment horizontal="center" vertical="center"/>
    </xf>
    <xf numFmtId="0" fontId="41" fillId="27" borderId="12" xfId="0" applyFont="1" applyFill="1" applyBorder="1" applyAlignment="1">
      <alignment horizontal="center" vertical="center" wrapText="1"/>
    </xf>
    <xf numFmtId="0" fontId="40" fillId="27" borderId="12" xfId="0" applyFont="1" applyFill="1" applyBorder="1" applyAlignment="1">
      <alignment horizontal="center" vertical="center" wrapText="1"/>
    </xf>
    <xf numFmtId="1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49" fontId="41" fillId="27" borderId="12" xfId="0" applyNumberFormat="1" applyFont="1" applyFill="1" applyBorder="1" applyAlignment="1">
      <alignment horizontal="center" vertical="center" wrapText="1"/>
    </xf>
    <xf numFmtId="4" fontId="40" fillId="27" borderId="12" xfId="0" applyNumberFormat="1" applyFont="1" applyFill="1" applyBorder="1" applyAlignment="1">
      <alignment horizontal="center" vertical="center"/>
    </xf>
    <xf numFmtId="2" fontId="40" fillId="27" borderId="12" xfId="0" applyNumberFormat="1" applyFont="1" applyFill="1" applyBorder="1" applyAlignment="1">
      <alignment horizontal="center" vertical="center"/>
    </xf>
    <xf numFmtId="14" fontId="40" fillId="27" borderId="12" xfId="0" applyNumberFormat="1" applyFont="1" applyFill="1" applyBorder="1" applyAlignment="1">
      <alignment horizontal="center" vertical="center"/>
    </xf>
    <xf numFmtId="0" fontId="40" fillId="27" borderId="12" xfId="0" applyFont="1" applyFill="1" applyBorder="1"/>
    <xf numFmtId="0" fontId="40" fillId="29" borderId="12" xfId="0" applyFont="1" applyFill="1" applyBorder="1" applyAlignment="1">
      <alignment horizontal="center" vertical="center" wrapText="1"/>
    </xf>
    <xf numFmtId="0" fontId="40" fillId="29" borderId="12" xfId="0" applyNumberFormat="1" applyFont="1" applyFill="1" applyBorder="1" applyAlignment="1" applyProtection="1">
      <alignment horizontal="center" vertical="center" wrapText="1"/>
      <protection locked="0"/>
    </xf>
    <xf numFmtId="49" fontId="40" fillId="29" borderId="12" xfId="0" applyNumberFormat="1" applyFont="1" applyFill="1" applyBorder="1" applyAlignment="1">
      <alignment horizontal="center" vertical="center" wrapText="1"/>
    </xf>
    <xf numFmtId="0" fontId="40" fillId="29" borderId="12" xfId="147" applyNumberFormat="1" applyFont="1" applyFill="1" applyBorder="1" applyAlignment="1">
      <alignment horizontal="center" vertical="center" wrapText="1"/>
    </xf>
    <xf numFmtId="2" fontId="40" fillId="29" borderId="12" xfId="0" applyNumberFormat="1" applyFont="1" applyFill="1" applyBorder="1" applyAlignment="1">
      <alignment horizontal="center" vertical="center" wrapText="1"/>
    </xf>
    <xf numFmtId="2" fontId="40" fillId="29" borderId="12" xfId="0" applyNumberFormat="1" applyFont="1" applyFill="1" applyBorder="1" applyAlignment="1" applyProtection="1">
      <alignment horizontal="center" vertical="center" wrapText="1"/>
      <protection hidden="1"/>
    </xf>
    <xf numFmtId="14" fontId="40" fillId="29" borderId="12" xfId="0" applyNumberFormat="1" applyFont="1" applyFill="1" applyBorder="1" applyAlignment="1">
      <alignment horizontal="center" vertical="center" wrapText="1"/>
    </xf>
    <xf numFmtId="1" fontId="40" fillId="29" borderId="12" xfId="147" applyNumberFormat="1" applyFont="1" applyFill="1" applyBorder="1" applyAlignment="1" applyProtection="1">
      <alignment horizontal="center" vertical="center" wrapText="1"/>
      <protection locked="0"/>
    </xf>
    <xf numFmtId="0" fontId="40" fillId="29" borderId="12" xfId="0" applyNumberFormat="1" applyFont="1" applyFill="1" applyBorder="1" applyAlignment="1">
      <alignment horizontal="center" vertical="center" wrapText="1"/>
    </xf>
    <xf numFmtId="0" fontId="41" fillId="0" borderId="0" xfId="0" applyFont="1" applyAlignment="1">
      <alignment wrapText="1"/>
    </xf>
    <xf numFmtId="0" fontId="41" fillId="0" borderId="12" xfId="0" applyFont="1" applyBorder="1" applyAlignment="1">
      <alignment horizontal="center" vertical="center" wrapText="1"/>
    </xf>
    <xf numFmtId="4" fontId="41" fillId="27" borderId="12" xfId="0" applyNumberFormat="1" applyFont="1" applyFill="1" applyBorder="1" applyAlignment="1">
      <alignment horizontal="center" vertical="center" wrapText="1"/>
    </xf>
    <xf numFmtId="14" fontId="41" fillId="0" borderId="12" xfId="0" applyNumberFormat="1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49" fontId="40" fillId="0" borderId="25" xfId="154" applyNumberFormat="1" applyFont="1" applyFill="1" applyBorder="1" applyAlignment="1">
      <alignment horizontal="center" vertical="center" wrapText="1"/>
    </xf>
    <xf numFmtId="4" fontId="40" fillId="0" borderId="25" xfId="154" applyNumberFormat="1" applyFont="1" applyFill="1" applyBorder="1" applyAlignment="1">
      <alignment horizontal="center" vertical="center" wrapText="1"/>
    </xf>
    <xf numFmtId="4" fontId="41" fillId="0" borderId="12" xfId="0" applyNumberFormat="1" applyFont="1" applyBorder="1" applyAlignment="1">
      <alignment horizontal="center" vertical="center"/>
    </xf>
    <xf numFmtId="14" fontId="41" fillId="0" borderId="12" xfId="0" applyNumberFormat="1" applyFont="1" applyBorder="1" applyAlignment="1">
      <alignment horizontal="center" vertical="center"/>
    </xf>
    <xf numFmtId="4" fontId="40" fillId="29" borderId="12" xfId="0" applyNumberFormat="1" applyFont="1" applyFill="1" applyBorder="1" applyAlignment="1">
      <alignment horizontal="center" vertical="center" wrapText="1"/>
    </xf>
    <xf numFmtId="0" fontId="41" fillId="0" borderId="25" xfId="0" applyFont="1" applyBorder="1" applyAlignment="1">
      <alignment horizontal="center" vertical="center"/>
    </xf>
    <xf numFmtId="0" fontId="44" fillId="27" borderId="25" xfId="0" applyFont="1" applyFill="1" applyBorder="1" applyAlignment="1">
      <alignment horizontal="center" vertical="center" wrapText="1"/>
    </xf>
    <xf numFmtId="4" fontId="40" fillId="27" borderId="25" xfId="154" applyNumberFormat="1" applyFont="1" applyFill="1" applyBorder="1" applyAlignment="1">
      <alignment horizontal="center" vertical="center" wrapText="1"/>
    </xf>
    <xf numFmtId="0" fontId="41" fillId="30" borderId="12" xfId="0" applyFont="1" applyFill="1" applyBorder="1" applyAlignment="1" applyProtection="1">
      <alignment horizontal="center" vertical="center" wrapText="1"/>
      <protection locked="0"/>
    </xf>
    <xf numFmtId="0" fontId="40" fillId="30" borderId="12" xfId="0" applyNumberFormat="1" applyFont="1" applyFill="1" applyBorder="1" applyAlignment="1" applyProtection="1">
      <alignment horizontal="center" vertical="center" wrapText="1"/>
      <protection locked="0"/>
    </xf>
    <xf numFmtId="0" fontId="41" fillId="30" borderId="12" xfId="0" applyFont="1" applyFill="1" applyBorder="1" applyAlignment="1">
      <alignment horizontal="center" vertical="center" wrapText="1"/>
    </xf>
    <xf numFmtId="0" fontId="40" fillId="30" borderId="12" xfId="0" applyFont="1" applyFill="1" applyBorder="1" applyAlignment="1">
      <alignment horizontal="center" vertical="center" wrapText="1"/>
    </xf>
    <xf numFmtId="0" fontId="41" fillId="30" borderId="12" xfId="0" applyFont="1" applyFill="1" applyBorder="1" applyAlignment="1" applyProtection="1">
      <alignment horizontal="center" vertical="top" wrapText="1"/>
      <protection locked="0"/>
    </xf>
    <xf numFmtId="2" fontId="41" fillId="30" borderId="12" xfId="0" applyNumberFormat="1" applyFont="1" applyFill="1" applyBorder="1" applyAlignment="1">
      <alignment horizontal="center" vertical="center" wrapText="1"/>
    </xf>
    <xf numFmtId="4" fontId="41" fillId="30" borderId="12" xfId="0" applyNumberFormat="1" applyFont="1" applyFill="1" applyBorder="1" applyAlignment="1">
      <alignment horizontal="center" vertical="center" wrapText="1"/>
    </xf>
    <xf numFmtId="174" fontId="41" fillId="30" borderId="12" xfId="0" applyNumberFormat="1" applyFont="1" applyFill="1" applyBorder="1" applyAlignment="1" applyProtection="1">
      <alignment horizontal="center" vertical="center" wrapText="1"/>
      <protection hidden="1"/>
    </xf>
    <xf numFmtId="1" fontId="40" fillId="30" borderId="12" xfId="147" applyNumberFormat="1" applyFont="1" applyFill="1" applyBorder="1" applyAlignment="1" applyProtection="1">
      <alignment horizontal="center" vertical="center" wrapText="1"/>
      <protection locked="0"/>
    </xf>
    <xf numFmtId="14" fontId="41" fillId="30" borderId="12" xfId="0" applyNumberFormat="1" applyFont="1" applyFill="1" applyBorder="1" applyAlignment="1">
      <alignment horizontal="center" vertical="center" wrapText="1"/>
    </xf>
    <xf numFmtId="0" fontId="41" fillId="30" borderId="12" xfId="0" applyFont="1" applyFill="1" applyBorder="1" applyAlignment="1" applyProtection="1">
      <alignment horizontal="left" vertical="top" wrapText="1"/>
      <protection locked="0"/>
    </xf>
    <xf numFmtId="0" fontId="41" fillId="30" borderId="12" xfId="0" applyFont="1" applyFill="1" applyBorder="1" applyAlignment="1" applyProtection="1">
      <alignment vertical="top" wrapText="1"/>
      <protection locked="0"/>
    </xf>
    <xf numFmtId="14" fontId="41" fillId="30" borderId="12" xfId="0" applyNumberFormat="1" applyFont="1" applyFill="1" applyBorder="1" applyAlignment="1" applyProtection="1">
      <alignment horizontal="center" vertical="top" wrapText="1"/>
      <protection locked="0"/>
    </xf>
    <xf numFmtId="172" fontId="41" fillId="30" borderId="12" xfId="0" applyNumberFormat="1" applyFont="1" applyFill="1" applyBorder="1" applyAlignment="1" applyProtection="1">
      <alignment horizontal="center" vertical="top" wrapText="1"/>
      <protection locked="0"/>
    </xf>
    <xf numFmtId="4" fontId="41" fillId="30" borderId="12" xfId="0" applyNumberFormat="1" applyFont="1" applyFill="1" applyBorder="1" applyAlignment="1" applyProtection="1">
      <alignment horizontal="center" vertical="top" wrapText="1"/>
      <protection locked="0"/>
    </xf>
    <xf numFmtId="0" fontId="41" fillId="31" borderId="12" xfId="0" applyFont="1" applyFill="1" applyBorder="1" applyAlignment="1">
      <alignment horizontal="center" vertical="center"/>
    </xf>
    <xf numFmtId="0" fontId="41" fillId="31" borderId="12" xfId="0" applyFont="1" applyFill="1" applyBorder="1" applyAlignment="1">
      <alignment horizontal="center" vertical="center" wrapText="1"/>
    </xf>
    <xf numFmtId="49" fontId="40" fillId="31" borderId="25" xfId="154" applyNumberFormat="1" applyFont="1" applyFill="1" applyBorder="1" applyAlignment="1">
      <alignment horizontal="center" vertical="center" wrapText="1"/>
    </xf>
    <xf numFmtId="4" fontId="40" fillId="31" borderId="25" xfId="154" applyNumberFormat="1" applyFont="1" applyFill="1" applyBorder="1" applyAlignment="1">
      <alignment horizontal="center" vertical="center" wrapText="1"/>
    </xf>
    <xf numFmtId="4" fontId="41" fillId="31" borderId="12" xfId="0" applyNumberFormat="1" applyFont="1" applyFill="1" applyBorder="1" applyAlignment="1">
      <alignment horizontal="center" vertical="center"/>
    </xf>
    <xf numFmtId="2" fontId="40" fillId="31" borderId="12" xfId="0" applyNumberFormat="1" applyFont="1" applyFill="1" applyBorder="1" applyAlignment="1">
      <alignment horizontal="center" vertical="center"/>
    </xf>
    <xf numFmtId="0" fontId="40" fillId="31" borderId="12" xfId="0" applyFont="1" applyFill="1" applyBorder="1" applyAlignment="1">
      <alignment horizontal="center" vertical="center" wrapText="1"/>
    </xf>
    <xf numFmtId="14" fontId="41" fillId="31" borderId="12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1" fillId="0" borderId="13" xfId="0" applyFont="1" applyFill="1" applyBorder="1" applyAlignment="1">
      <alignment vertical="center" wrapText="1"/>
    </xf>
    <xf numFmtId="0" fontId="41" fillId="0" borderId="25" xfId="0" applyFont="1" applyBorder="1" applyAlignment="1">
      <alignment horizontal="center" vertical="center" wrapText="1"/>
    </xf>
    <xf numFmtId="4" fontId="41" fillId="0" borderId="25" xfId="0" applyNumberFormat="1" applyFont="1" applyBorder="1" applyAlignment="1">
      <alignment horizontal="center" vertical="center"/>
    </xf>
    <xf numFmtId="2" fontId="41" fillId="0" borderId="25" xfId="0" applyNumberFormat="1" applyFont="1" applyBorder="1" applyAlignment="1">
      <alignment horizontal="center" vertical="center"/>
    </xf>
    <xf numFmtId="14" fontId="41" fillId="0" borderId="25" xfId="0" applyNumberFormat="1" applyFont="1" applyBorder="1" applyAlignment="1">
      <alignment horizontal="center" vertical="center"/>
    </xf>
    <xf numFmtId="4" fontId="45" fillId="0" borderId="25" xfId="154" applyNumberFormat="1" applyFont="1" applyBorder="1" applyAlignment="1">
      <alignment horizontal="center" vertical="center" wrapText="1"/>
    </xf>
    <xf numFmtId="0" fontId="40" fillId="32" borderId="25" xfId="0" applyFont="1" applyFill="1" applyBorder="1" applyAlignment="1">
      <alignment horizontal="center" vertical="top" wrapText="1"/>
    </xf>
    <xf numFmtId="0" fontId="41" fillId="0" borderId="26" xfId="0" applyFont="1" applyBorder="1" applyAlignment="1">
      <alignment horizontal="center" vertical="center"/>
    </xf>
    <xf numFmtId="0" fontId="40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40" fillId="0" borderId="26" xfId="0" applyFont="1" applyFill="1" applyBorder="1" applyAlignment="1">
      <alignment horizontal="center" vertical="center" wrapText="1"/>
    </xf>
    <xf numFmtId="0" fontId="41" fillId="0" borderId="26" xfId="0" applyFont="1" applyBorder="1" applyAlignment="1">
      <alignment horizontal="center" vertical="center" wrapText="1"/>
    </xf>
    <xf numFmtId="49" fontId="40" fillId="27" borderId="26" xfId="0" applyNumberFormat="1" applyFont="1" applyFill="1" applyBorder="1" applyAlignment="1">
      <alignment horizontal="center" vertical="center" wrapText="1"/>
    </xf>
    <xf numFmtId="0" fontId="40" fillId="27" borderId="26" xfId="0" applyFont="1" applyFill="1" applyBorder="1" applyAlignment="1">
      <alignment horizontal="center" vertical="center" wrapText="1"/>
    </xf>
    <xf numFmtId="0" fontId="40" fillId="0" borderId="26" xfId="147" applyNumberFormat="1" applyFont="1" applyFill="1" applyBorder="1" applyAlignment="1">
      <alignment horizontal="center" vertical="center" wrapText="1"/>
    </xf>
    <xf numFmtId="4" fontId="40" fillId="0" borderId="26" xfId="0" applyNumberFormat="1" applyFont="1" applyFill="1" applyBorder="1" applyAlignment="1">
      <alignment horizontal="center" vertical="center" wrapText="1"/>
    </xf>
    <xf numFmtId="2" fontId="40" fillId="0" borderId="26" xfId="0" applyNumberFormat="1" applyFont="1" applyFill="1" applyBorder="1" applyAlignment="1" applyProtection="1">
      <alignment horizontal="center" vertical="center" wrapText="1"/>
      <protection hidden="1"/>
    </xf>
    <xf numFmtId="14" fontId="40" fillId="0" borderId="26" xfId="0" applyNumberFormat="1" applyFont="1" applyFill="1" applyBorder="1" applyAlignment="1">
      <alignment horizontal="center" vertical="center" wrapText="1"/>
    </xf>
    <xf numFmtId="0" fontId="44" fillId="27" borderId="26" xfId="0" applyFont="1" applyFill="1" applyBorder="1" applyAlignment="1">
      <alignment horizontal="center" vertical="center" wrapText="1"/>
    </xf>
    <xf numFmtId="1" fontId="40" fillId="0" borderId="26" xfId="147" applyNumberFormat="1" applyFont="1" applyFill="1" applyBorder="1" applyAlignment="1" applyProtection="1">
      <alignment horizontal="center" vertical="center" wrapText="1"/>
      <protection locked="0"/>
    </xf>
    <xf numFmtId="0" fontId="40" fillId="0" borderId="26" xfId="0" applyNumberFormat="1" applyFont="1" applyFill="1" applyBorder="1" applyAlignment="1">
      <alignment horizontal="center" vertical="center" wrapText="1"/>
    </xf>
    <xf numFmtId="0" fontId="40" fillId="0" borderId="25" xfId="0" applyFont="1" applyFill="1" applyBorder="1" applyAlignment="1">
      <alignment horizontal="center" vertical="center" wrapText="1"/>
    </xf>
    <xf numFmtId="4" fontId="40" fillId="0" borderId="25" xfId="0" applyNumberFormat="1" applyFont="1" applyFill="1" applyBorder="1" applyAlignment="1">
      <alignment horizontal="center" vertical="center" wrapText="1"/>
    </xf>
    <xf numFmtId="14" fontId="40" fillId="0" borderId="25" xfId="0" applyNumberFormat="1" applyFont="1" applyFill="1" applyBorder="1" applyAlignment="1">
      <alignment horizontal="center" vertical="center" wrapText="1"/>
    </xf>
    <xf numFmtId="49" fontId="40" fillId="0" borderId="25" xfId="0" applyNumberFormat="1" applyFont="1" applyFill="1" applyBorder="1" applyAlignment="1">
      <alignment horizontal="center" vertical="center" wrapText="1"/>
    </xf>
    <xf numFmtId="0" fontId="46" fillId="33" borderId="12" xfId="0" applyFont="1" applyFill="1" applyBorder="1" applyAlignment="1">
      <alignment horizontal="center" vertical="center" wrapText="1"/>
    </xf>
    <xf numFmtId="0" fontId="46" fillId="33" borderId="12" xfId="0" applyNumberFormat="1" applyFont="1" applyFill="1" applyBorder="1" applyAlignment="1" applyProtection="1">
      <alignment horizontal="center" vertical="center" wrapText="1"/>
      <protection locked="0"/>
    </xf>
    <xf numFmtId="49" fontId="46" fillId="33" borderId="12" xfId="0" applyNumberFormat="1" applyFont="1" applyFill="1" applyBorder="1" applyAlignment="1">
      <alignment horizontal="center" vertical="center" wrapText="1"/>
    </xf>
    <xf numFmtId="0" fontId="46" fillId="33" borderId="12" xfId="147" applyNumberFormat="1" applyFont="1" applyFill="1" applyBorder="1" applyAlignment="1">
      <alignment horizontal="center" vertical="center" wrapText="1"/>
    </xf>
    <xf numFmtId="4" fontId="46" fillId="33" borderId="12" xfId="0" applyNumberFormat="1" applyFont="1" applyFill="1" applyBorder="1" applyAlignment="1">
      <alignment horizontal="center" vertical="center" wrapText="1"/>
    </xf>
    <xf numFmtId="1" fontId="46" fillId="33" borderId="12" xfId="147" applyNumberFormat="1" applyFont="1" applyFill="1" applyBorder="1" applyAlignment="1" applyProtection="1">
      <alignment horizontal="center" vertical="center" wrapText="1"/>
      <protection locked="0"/>
    </xf>
    <xf numFmtId="14" fontId="46" fillId="33" borderId="12" xfId="0" applyNumberFormat="1" applyFont="1" applyFill="1" applyBorder="1" applyAlignment="1">
      <alignment horizontal="center" vertical="center" wrapText="1"/>
    </xf>
    <xf numFmtId="1" fontId="46" fillId="33" borderId="12" xfId="147" applyNumberFormat="1" applyFont="1" applyFill="1" applyBorder="1" applyAlignment="1">
      <alignment horizontal="center" vertical="center" wrapText="1"/>
    </xf>
    <xf numFmtId="0" fontId="46" fillId="33" borderId="14" xfId="0" applyFont="1" applyFill="1" applyBorder="1" applyAlignment="1">
      <alignment horizontal="center" vertical="center" wrapText="1"/>
    </xf>
    <xf numFmtId="49" fontId="40" fillId="0" borderId="26" xfId="0" applyNumberFormat="1" applyFont="1" applyFill="1" applyBorder="1" applyAlignment="1">
      <alignment horizontal="center" vertical="center" wrapText="1"/>
    </xf>
    <xf numFmtId="0" fontId="43" fillId="0" borderId="25" xfId="0" applyFont="1" applyBorder="1" applyAlignment="1">
      <alignment horizontal="center" vertical="center"/>
    </xf>
    <xf numFmtId="0" fontId="38" fillId="0" borderId="25" xfId="0" applyFont="1" applyFill="1" applyBorder="1"/>
    <xf numFmtId="0" fontId="43" fillId="0" borderId="26" xfId="0" applyFont="1" applyBorder="1" applyAlignment="1">
      <alignment horizontal="center" vertical="center"/>
    </xf>
    <xf numFmtId="0" fontId="40" fillId="0" borderId="25" xfId="154" applyNumberFormat="1" applyFont="1" applyFill="1" applyBorder="1" applyAlignment="1">
      <alignment horizontal="center" vertical="center" wrapText="1"/>
    </xf>
    <xf numFmtId="2" fontId="41" fillId="0" borderId="25" xfId="0" applyNumberFormat="1" applyFont="1" applyBorder="1" applyAlignment="1">
      <alignment horizontal="center" vertical="center" wrapText="1"/>
    </xf>
    <xf numFmtId="49" fontId="41" fillId="0" borderId="25" xfId="0" applyNumberFormat="1" applyFont="1" applyBorder="1" applyAlignment="1">
      <alignment horizontal="center" vertical="center"/>
    </xf>
    <xf numFmtId="4" fontId="41" fillId="0" borderId="0" xfId="0" applyNumberFormat="1" applyFont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0" fillId="0" borderId="27" xfId="0" applyFont="1" applyFill="1" applyBorder="1" applyAlignment="1">
      <alignment horizontal="center" vertical="center" wrapText="1"/>
    </xf>
    <xf numFmtId="0" fontId="41" fillId="0" borderId="27" xfId="0" applyFont="1" applyBorder="1" applyAlignment="1">
      <alignment horizontal="center" vertical="center" wrapText="1"/>
    </xf>
    <xf numFmtId="0" fontId="41" fillId="0" borderId="27" xfId="0" applyFont="1" applyFill="1" applyBorder="1" applyAlignment="1">
      <alignment horizontal="center" vertical="center" wrapText="1"/>
    </xf>
    <xf numFmtId="0" fontId="41" fillId="0" borderId="27" xfId="154" applyFont="1" applyFill="1" applyBorder="1" applyAlignment="1">
      <alignment horizontal="left" vertical="top" wrapText="1"/>
    </xf>
    <xf numFmtId="0" fontId="47" fillId="0" borderId="27" xfId="0" applyFont="1" applyBorder="1" applyAlignment="1">
      <alignment vertical="top" wrapText="1"/>
    </xf>
    <xf numFmtId="4" fontId="43" fillId="0" borderId="27" xfId="0" applyNumberFormat="1" applyFont="1" applyBorder="1" applyAlignment="1">
      <alignment horizontal="center" vertical="center"/>
    </xf>
    <xf numFmtId="4" fontId="41" fillId="0" borderId="27" xfId="0" applyNumberFormat="1" applyFont="1" applyBorder="1" applyAlignment="1">
      <alignment horizontal="center" vertical="center"/>
    </xf>
    <xf numFmtId="14" fontId="41" fillId="0" borderId="27" xfId="0" applyNumberFormat="1" applyFont="1" applyBorder="1" applyAlignment="1">
      <alignment horizontal="center" vertical="center"/>
    </xf>
    <xf numFmtId="0" fontId="40" fillId="0" borderId="27" xfId="154" applyFont="1" applyBorder="1" applyAlignment="1">
      <alignment horizontal="center" vertical="center" wrapText="1"/>
    </xf>
    <xf numFmtId="1" fontId="40" fillId="0" borderId="27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28" xfId="154" applyNumberFormat="1" applyFont="1" applyFill="1" applyBorder="1" applyAlignment="1">
      <alignment horizontal="center" vertical="center" wrapText="1"/>
    </xf>
    <xf numFmtId="4" fontId="40" fillId="0" borderId="28" xfId="154" applyNumberFormat="1" applyFont="1" applyFill="1" applyBorder="1" applyAlignment="1">
      <alignment horizontal="center" vertical="center" wrapText="1"/>
    </xf>
    <xf numFmtId="0" fontId="40" fillId="0" borderId="28" xfId="0" applyFont="1" applyFill="1" applyBorder="1" applyAlignment="1">
      <alignment horizontal="center" vertical="center" wrapText="1"/>
    </xf>
    <xf numFmtId="4" fontId="41" fillId="0" borderId="28" xfId="0" applyNumberFormat="1" applyFont="1" applyBorder="1" applyAlignment="1">
      <alignment horizontal="center" vertical="center"/>
    </xf>
    <xf numFmtId="0" fontId="41" fillId="0" borderId="28" xfId="0" applyFont="1" applyBorder="1" applyAlignment="1">
      <alignment horizontal="center" vertical="center"/>
    </xf>
    <xf numFmtId="14" fontId="41" fillId="0" borderId="28" xfId="0" applyNumberFormat="1" applyFont="1" applyBorder="1" applyAlignment="1">
      <alignment horizontal="center" vertical="center"/>
    </xf>
    <xf numFmtId="0" fontId="41" fillId="0" borderId="28" xfId="0" applyFont="1" applyBorder="1" applyAlignment="1">
      <alignment horizontal="center" vertical="center" wrapText="1"/>
    </xf>
    <xf numFmtId="0" fontId="41" fillId="0" borderId="28" xfId="0" applyFont="1" applyFill="1" applyBorder="1" applyAlignment="1">
      <alignment horizontal="center" vertical="center" wrapText="1"/>
    </xf>
    <xf numFmtId="2" fontId="41" fillId="0" borderId="28" xfId="0" applyNumberFormat="1" applyFont="1" applyBorder="1" applyAlignment="1">
      <alignment horizontal="center" vertical="center" wrapText="1"/>
    </xf>
    <xf numFmtId="49" fontId="40" fillId="0" borderId="28" xfId="0" applyNumberFormat="1" applyFont="1" applyFill="1" applyBorder="1" applyAlignment="1">
      <alignment horizontal="center" vertical="center" wrapText="1"/>
    </xf>
    <xf numFmtId="4" fontId="40" fillId="0" borderId="28" xfId="0" applyNumberFormat="1" applyFont="1" applyFill="1" applyBorder="1" applyAlignment="1">
      <alignment horizontal="center" vertical="center" wrapText="1"/>
    </xf>
    <xf numFmtId="14" fontId="40" fillId="0" borderId="28" xfId="0" applyNumberFormat="1" applyFont="1" applyFill="1" applyBorder="1" applyAlignment="1">
      <alignment horizontal="center" vertical="center" wrapText="1"/>
    </xf>
    <xf numFmtId="0" fontId="40" fillId="0" borderId="28" xfId="154" applyNumberFormat="1" applyFont="1" applyFill="1" applyBorder="1" applyAlignment="1">
      <alignment horizontal="center" vertical="center" wrapText="1"/>
    </xf>
    <xf numFmtId="0" fontId="40" fillId="0" borderId="28" xfId="154" applyFont="1" applyFill="1" applyBorder="1" applyAlignment="1">
      <alignment horizontal="center" vertical="center" wrapText="1"/>
    </xf>
    <xf numFmtId="0" fontId="41" fillId="32" borderId="28" xfId="0" applyFont="1" applyFill="1" applyBorder="1" applyAlignment="1">
      <alignment horizontal="center" vertical="center" wrapText="1"/>
    </xf>
    <xf numFmtId="4" fontId="41" fillId="0" borderId="28" xfId="154" applyNumberFormat="1" applyFont="1" applyBorder="1" applyAlignment="1">
      <alignment horizontal="center" vertical="center" wrapText="1"/>
    </xf>
    <xf numFmtId="0" fontId="44" fillId="27" borderId="28" xfId="0" applyFont="1" applyFill="1" applyBorder="1" applyAlignment="1">
      <alignment horizontal="center" vertical="center" wrapText="1"/>
    </xf>
    <xf numFmtId="172" fontId="39" fillId="0" borderId="12" xfId="147" applyNumberFormat="1" applyFont="1" applyFill="1" applyBorder="1" applyAlignment="1" applyProtection="1">
      <alignment horizontal="center" vertical="top" wrapText="1"/>
      <protection locked="0"/>
    </xf>
    <xf numFmtId="171" fontId="39" fillId="0" borderId="15" xfId="0" applyNumberFormat="1" applyFont="1" applyFill="1" applyBorder="1" applyAlignment="1" applyProtection="1">
      <alignment horizontal="center" vertical="top" wrapText="1"/>
      <protection locked="0"/>
    </xf>
    <xf numFmtId="171" fontId="39" fillId="0" borderId="13" xfId="0" applyNumberFormat="1" applyFont="1" applyFill="1" applyBorder="1" applyAlignment="1" applyProtection="1">
      <alignment horizontal="center" vertical="top" wrapText="1"/>
      <protection locked="0"/>
    </xf>
    <xf numFmtId="4" fontId="39" fillId="0" borderId="20" xfId="147" applyNumberFormat="1" applyFont="1" applyFill="1" applyBorder="1" applyAlignment="1" applyProtection="1">
      <alignment horizontal="center" vertical="center" wrapText="1"/>
      <protection locked="0"/>
    </xf>
    <xf numFmtId="4" fontId="39" fillId="0" borderId="21" xfId="147" applyNumberFormat="1" applyFont="1" applyFill="1" applyBorder="1" applyAlignment="1" applyProtection="1">
      <alignment horizontal="center" vertical="center" wrapText="1"/>
      <protection locked="0"/>
    </xf>
    <xf numFmtId="4" fontId="39" fillId="0" borderId="22" xfId="147" applyNumberFormat="1" applyFont="1" applyFill="1" applyBorder="1" applyAlignment="1" applyProtection="1">
      <alignment horizontal="center" vertical="center" wrapText="1"/>
      <protection locked="0"/>
    </xf>
    <xf numFmtId="4" fontId="39" fillId="0" borderId="23" xfId="147" applyNumberFormat="1" applyFont="1" applyFill="1" applyBorder="1" applyAlignment="1" applyProtection="1">
      <alignment horizontal="center" vertical="center" wrapText="1"/>
      <protection locked="0"/>
    </xf>
    <xf numFmtId="4" fontId="39" fillId="0" borderId="18" xfId="147" applyNumberFormat="1" applyFont="1" applyFill="1" applyBorder="1" applyAlignment="1" applyProtection="1">
      <alignment horizontal="center" vertical="center" wrapText="1"/>
      <protection locked="0"/>
    </xf>
    <xf numFmtId="4" fontId="39" fillId="0" borderId="24" xfId="147" applyNumberFormat="1" applyFont="1" applyFill="1" applyBorder="1" applyAlignment="1" applyProtection="1">
      <alignment horizontal="center" vertical="center" wrapText="1"/>
      <protection locked="0"/>
    </xf>
    <xf numFmtId="49" fontId="39" fillId="0" borderId="15" xfId="147" applyNumberFormat="1" applyFont="1" applyFill="1" applyBorder="1" applyAlignment="1" applyProtection="1">
      <alignment horizontal="center" vertical="top" wrapText="1"/>
      <protection locked="0"/>
    </xf>
    <xf numFmtId="49" fontId="39" fillId="0" borderId="19" xfId="147" applyNumberFormat="1" applyFont="1" applyFill="1" applyBorder="1" applyAlignment="1" applyProtection="1">
      <alignment horizontal="center" vertical="top" wrapText="1"/>
      <protection locked="0"/>
    </xf>
    <xf numFmtId="49" fontId="39" fillId="0" borderId="13" xfId="147" applyNumberFormat="1" applyFont="1" applyFill="1" applyBorder="1" applyAlignment="1" applyProtection="1">
      <alignment horizontal="center" vertical="top" wrapText="1"/>
      <protection locked="0"/>
    </xf>
    <xf numFmtId="49" fontId="39" fillId="0" borderId="14" xfId="147" applyNumberFormat="1" applyFont="1" applyFill="1" applyBorder="1" applyAlignment="1" applyProtection="1">
      <alignment horizontal="center" vertical="top" wrapText="1"/>
      <protection locked="0"/>
    </xf>
    <xf numFmtId="49" fontId="39" fillId="0" borderId="16" xfId="147" applyNumberFormat="1" applyFont="1" applyFill="1" applyBorder="1" applyAlignment="1" applyProtection="1">
      <alignment horizontal="center" vertical="top" wrapText="1"/>
      <protection locked="0"/>
    </xf>
    <xf numFmtId="4" fontId="39" fillId="27" borderId="15" xfId="147" applyNumberFormat="1" applyFont="1" applyFill="1" applyBorder="1" applyAlignment="1" applyProtection="1">
      <alignment horizontal="center" vertical="top" wrapText="1"/>
      <protection locked="0"/>
    </xf>
    <xf numFmtId="4" fontId="39" fillId="27" borderId="19" xfId="147" applyNumberFormat="1" applyFont="1" applyFill="1" applyBorder="1" applyAlignment="1" applyProtection="1">
      <alignment horizontal="center" vertical="top" wrapText="1"/>
      <protection locked="0"/>
    </xf>
    <xf numFmtId="4" fontId="39" fillId="27" borderId="13" xfId="147" applyNumberFormat="1" applyFont="1" applyFill="1" applyBorder="1" applyAlignment="1" applyProtection="1">
      <alignment horizontal="center" vertical="top" wrapText="1"/>
      <protection locked="0"/>
    </xf>
    <xf numFmtId="4" fontId="39" fillId="0" borderId="15" xfId="147" applyNumberFormat="1" applyFont="1" applyFill="1" applyBorder="1" applyAlignment="1" applyProtection="1">
      <alignment horizontal="center" vertical="top" wrapText="1"/>
      <protection locked="0"/>
    </xf>
    <xf numFmtId="4" fontId="39" fillId="0" borderId="19" xfId="147" applyNumberFormat="1" applyFont="1" applyFill="1" applyBorder="1" applyAlignment="1" applyProtection="1">
      <alignment horizontal="center" vertical="top" wrapText="1"/>
      <protection locked="0"/>
    </xf>
    <xf numFmtId="4" fontId="39" fillId="0" borderId="13" xfId="147" applyNumberFormat="1" applyFont="1" applyFill="1" applyBorder="1" applyAlignment="1" applyProtection="1">
      <alignment horizontal="center" vertical="top" wrapText="1"/>
      <protection locked="0"/>
    </xf>
    <xf numFmtId="49" fontId="39" fillId="0" borderId="17" xfId="147" applyNumberFormat="1" applyFont="1" applyFill="1" applyBorder="1" applyAlignment="1" applyProtection="1">
      <alignment horizontal="center" vertical="top" wrapText="1"/>
      <protection locked="0"/>
    </xf>
    <xf numFmtId="171" fontId="39" fillId="0" borderId="15" xfId="149" applyNumberFormat="1" applyFont="1" applyFill="1" applyBorder="1" applyAlignment="1" applyProtection="1">
      <alignment horizontal="center" vertical="top" wrapText="1"/>
      <protection locked="0"/>
    </xf>
    <xf numFmtId="171" fontId="39" fillId="0" borderId="13" xfId="149" applyNumberFormat="1" applyFont="1" applyFill="1" applyBorder="1" applyAlignment="1" applyProtection="1">
      <alignment horizontal="center" vertical="top" wrapText="1"/>
      <protection locked="0"/>
    </xf>
    <xf numFmtId="171" fontId="39" fillId="0" borderId="19" xfId="0" applyNumberFormat="1" applyFont="1" applyFill="1" applyBorder="1" applyAlignment="1" applyProtection="1">
      <alignment horizontal="center" vertical="top" wrapText="1"/>
      <protection locked="0"/>
    </xf>
    <xf numFmtId="49" fontId="39" fillId="0" borderId="14" xfId="0" applyNumberFormat="1" applyFont="1" applyFill="1" applyBorder="1" applyAlignment="1" applyProtection="1">
      <alignment horizontal="center" vertical="top" wrapText="1"/>
      <protection locked="0"/>
    </xf>
    <xf numFmtId="49" fontId="39" fillId="0" borderId="17" xfId="0" applyNumberFormat="1" applyFont="1" applyFill="1" applyBorder="1" applyAlignment="1" applyProtection="1">
      <alignment horizontal="center" vertical="top" wrapText="1"/>
      <protection locked="0"/>
    </xf>
    <xf numFmtId="49" fontId="39" fillId="0" borderId="16" xfId="0" applyNumberFormat="1" applyFont="1" applyFill="1" applyBorder="1" applyAlignment="1" applyProtection="1">
      <alignment horizontal="center" vertical="top" wrapText="1"/>
      <protection locked="0"/>
    </xf>
    <xf numFmtId="173" fontId="39" fillId="0" borderId="15" xfId="147" applyNumberFormat="1" applyFont="1" applyFill="1" applyBorder="1" applyAlignment="1" applyProtection="1">
      <alignment horizontal="center" vertical="top" wrapText="1"/>
      <protection locked="0"/>
    </xf>
    <xf numFmtId="173" fontId="39" fillId="0" borderId="13" xfId="147" applyNumberFormat="1" applyFont="1" applyFill="1" applyBorder="1" applyAlignment="1" applyProtection="1">
      <alignment horizontal="center" vertical="top" wrapText="1"/>
      <protection locked="0"/>
    </xf>
    <xf numFmtId="1" fontId="40" fillId="0" borderId="29" xfId="147" applyNumberFormat="1" applyFont="1" applyFill="1" applyBorder="1" applyAlignment="1" applyProtection="1">
      <alignment horizontal="center" vertical="center" wrapText="1"/>
      <protection locked="0"/>
    </xf>
  </cellXfs>
  <cellStyles count="155">
    <cellStyle name="_149_942 - Отчет об исполнении ГКПЗ ОАО АЭК Комиэнерго за 2006 год" xfId="1"/>
    <cellStyle name="_ИСП 2006 свод" xfId="2"/>
    <cellStyle name="_МОЭСК корректировка ГКПЗ 2006 обраб" xfId="3"/>
    <cellStyle name="_МОЭСК отчет ГД за 2006" xfId="4"/>
    <cellStyle name="_МРСК Сибири отчет за 2006" xfId="5"/>
    <cellStyle name="_МРСК ЦиСК отчет за 2006" xfId="6"/>
    <cellStyle name="_Отчет в МРСК_1149_2006_Псковэнерго (V.3)" xfId="7"/>
    <cellStyle name="_Отчет исполнения ГКПЗ за 2006г" xfId="8"/>
    <cellStyle name="_Отчет ЛЭ_2006_по форме МРСК" xfId="9"/>
    <cellStyle name="_Отчет МРСК С-З за 2006 год" xfId="10"/>
    <cellStyle name="_Отчет о выполнении ГКПЗ за 2006" xfId="11"/>
    <cellStyle name="_отчет об исполнении ГКПЗ ОАО Колэнерго(МРСК) 2006г." xfId="12"/>
    <cellStyle name="_ЮСК отчет за 2006" xfId="13"/>
    <cellStyle name="20% - Акцент1 2" xfId="14"/>
    <cellStyle name="20% - Акцент2 2" xfId="15"/>
    <cellStyle name="20% - Акцент3 2" xfId="16"/>
    <cellStyle name="20% - Акцент4 2" xfId="17"/>
    <cellStyle name="20% - Акцент5 2" xfId="18"/>
    <cellStyle name="20% - Акцент6 2" xfId="19"/>
    <cellStyle name="40% - Акцент1 2" xfId="20"/>
    <cellStyle name="40% - Акцент2 2" xfId="21"/>
    <cellStyle name="40% - Акцент3 2" xfId="22"/>
    <cellStyle name="40% - Акцент4 2" xfId="23"/>
    <cellStyle name="40% - Акцент5 2" xfId="24"/>
    <cellStyle name="40% - Акцент6 2" xfId="25"/>
    <cellStyle name="60% - Акцент1 2" xfId="26"/>
    <cellStyle name="60% - Акцент2 2" xfId="27"/>
    <cellStyle name="60% - Акцент3 2" xfId="28"/>
    <cellStyle name="60% - Акцент4 2" xfId="29"/>
    <cellStyle name="60% - Акцент5 2" xfId="30"/>
    <cellStyle name="60% - Акцент6 2" xfId="31"/>
    <cellStyle name="Normal" xfId="150"/>
    <cellStyle name="Normal 2" xfId="32"/>
    <cellStyle name="S0" xfId="33"/>
    <cellStyle name="S3_Лист4 (2)" xfId="34"/>
    <cellStyle name="Акцент1 2" xfId="35"/>
    <cellStyle name="Акцент2 2" xfId="36"/>
    <cellStyle name="Акцент3 2" xfId="37"/>
    <cellStyle name="Акцент4 2" xfId="38"/>
    <cellStyle name="Акцент5 2" xfId="39"/>
    <cellStyle name="Акцент6 2" xfId="40"/>
    <cellStyle name="Беззащитный" xfId="41"/>
    <cellStyle name="Ввод  2" xfId="42"/>
    <cellStyle name="Вывод 2" xfId="43"/>
    <cellStyle name="Вычисление 2" xfId="44"/>
    <cellStyle name="Денежный" xfId="153" builtinId="4"/>
    <cellStyle name="Заголовок 1 2" xfId="45"/>
    <cellStyle name="Заголовок 2 2" xfId="46"/>
    <cellStyle name="Заголовок 3 2" xfId="47"/>
    <cellStyle name="Заголовок 4 2" xfId="48"/>
    <cellStyle name="ЗаголовокСтолбца" xfId="49"/>
    <cellStyle name="Защитный" xfId="50"/>
    <cellStyle name="Значение" xfId="51"/>
    <cellStyle name="Итог 2" xfId="52"/>
    <cellStyle name="Контрольная ячейка 2" xfId="53"/>
    <cellStyle name="Название 2" xfId="54"/>
    <cellStyle name="Нейтральный 2" xfId="55"/>
    <cellStyle name="Обычный" xfId="0" builtinId="0"/>
    <cellStyle name="Обычный 10" xfId="56"/>
    <cellStyle name="Обычный 12" xfId="154"/>
    <cellStyle name="Обычный 2" xfId="57"/>
    <cellStyle name="Обычный 2 10" xfId="58"/>
    <cellStyle name="Обычный 2 2" xfId="59"/>
    <cellStyle name="Обычный 2 2 2" xfId="60"/>
    <cellStyle name="Обычный 2 2 3" xfId="61"/>
    <cellStyle name="Обычный 2 2 4" xfId="62"/>
    <cellStyle name="Обычный 2 3" xfId="63"/>
    <cellStyle name="Обычный 2 4" xfId="64"/>
    <cellStyle name="Обычный 2_Доходы, затраты фин" xfId="65"/>
    <cellStyle name="Обычный 3" xfId="66"/>
    <cellStyle name="Обычный 3 2" xfId="67"/>
    <cellStyle name="Обычный 3 3" xfId="68"/>
    <cellStyle name="Обычный 3 4" xfId="69"/>
    <cellStyle name="Обычный 4" xfId="70"/>
    <cellStyle name="Обычный 4 2" xfId="71"/>
    <cellStyle name="Обычный 4 3" xfId="72"/>
    <cellStyle name="Обычный 4 4" xfId="73"/>
    <cellStyle name="Обычный 5" xfId="74"/>
    <cellStyle name="Обычный 6" xfId="75"/>
    <cellStyle name="Обычный 7" xfId="151"/>
    <cellStyle name="Обычный_Исполнительный аппарат МРСК Центра и Приволжья" xfId="147"/>
    <cellStyle name="Плохой 2" xfId="76"/>
    <cellStyle name="Поле ввода" xfId="77"/>
    <cellStyle name="Пояснение 2" xfId="78"/>
    <cellStyle name="Примечание 2" xfId="79"/>
    <cellStyle name="Процентный 10" xfId="80"/>
    <cellStyle name="Процентный 10 10" xfId="81"/>
    <cellStyle name="Процентный 10 2" xfId="82"/>
    <cellStyle name="Процентный 11" xfId="83"/>
    <cellStyle name="Процентный 11 2" xfId="84"/>
    <cellStyle name="Процентный 12" xfId="85"/>
    <cellStyle name="Процентный 13" xfId="86"/>
    <cellStyle name="Процентный 14" xfId="87"/>
    <cellStyle name="Процентный 15" xfId="88"/>
    <cellStyle name="Процентный 2" xfId="89"/>
    <cellStyle name="Процентный 2 10" xfId="90"/>
    <cellStyle name="Процентный 2 11" xfId="91"/>
    <cellStyle name="Процентный 2 2" xfId="92"/>
    <cellStyle name="Процентный 2 3" xfId="93"/>
    <cellStyle name="Процентный 2 4" xfId="94"/>
    <cellStyle name="Процентный 2 5" xfId="95"/>
    <cellStyle name="Процентный 2 6" xfId="96"/>
    <cellStyle name="Процентный 2 7" xfId="97"/>
    <cellStyle name="Процентный 2 8" xfId="98"/>
    <cellStyle name="Процентный 2 9" xfId="99"/>
    <cellStyle name="Процентный 3" xfId="100"/>
    <cellStyle name="Процентный 4" xfId="101"/>
    <cellStyle name="Процентный 5" xfId="102"/>
    <cellStyle name="Процентный 6" xfId="103"/>
    <cellStyle name="Процентный 7" xfId="104"/>
    <cellStyle name="Процентный 8" xfId="105"/>
    <cellStyle name="Процентный 9" xfId="106"/>
    <cellStyle name="Связанная ячейка 2" xfId="107"/>
    <cellStyle name="Стиль 1" xfId="108"/>
    <cellStyle name="Стиль 1 2" xfId="109"/>
    <cellStyle name="Стиль 1 2 2" xfId="110"/>
    <cellStyle name="Стиль 1 2 3" xfId="111"/>
    <cellStyle name="Стиль 1 2 4" xfId="112"/>
    <cellStyle name="Стиль 1 3" xfId="113"/>
    <cellStyle name="Стиль 1 4" xfId="114"/>
    <cellStyle name="Текст предупреждения 2" xfId="115"/>
    <cellStyle name="Тысячи [0]_22гк" xfId="116"/>
    <cellStyle name="Тысячи_22гк" xfId="117"/>
    <cellStyle name="Финансовый" xfId="152" builtinId="3"/>
    <cellStyle name="Финансовый 10" xfId="118"/>
    <cellStyle name="Финансовый 10 2" xfId="119"/>
    <cellStyle name="Финансовый 11" xfId="120"/>
    <cellStyle name="Финансовый 11 2" xfId="121"/>
    <cellStyle name="Финансовый 12" xfId="122"/>
    <cellStyle name="Финансовый 13" xfId="123"/>
    <cellStyle name="Финансовый 14" xfId="124"/>
    <cellStyle name="Финансовый 15" xfId="125"/>
    <cellStyle name="Финансовый 16" xfId="126"/>
    <cellStyle name="Финансовый 17" xfId="127"/>
    <cellStyle name="Финансовый 18" xfId="148"/>
    <cellStyle name="Финансовый 2" xfId="128"/>
    <cellStyle name="Финансовый 2 10" xfId="129"/>
    <cellStyle name="Финансовый 2 11" xfId="130"/>
    <cellStyle name="Финансовый 2 2" xfId="131"/>
    <cellStyle name="Финансовый 2 2 2" xfId="149"/>
    <cellStyle name="Финансовый 2 3" xfId="132"/>
    <cellStyle name="Финансовый 2 4" xfId="133"/>
    <cellStyle name="Финансовый 2 5" xfId="134"/>
    <cellStyle name="Финансовый 2 6" xfId="135"/>
    <cellStyle name="Финансовый 2 7" xfId="136"/>
    <cellStyle name="Финансовый 2 8" xfId="137"/>
    <cellStyle name="Финансовый 2 9" xfId="138"/>
    <cellStyle name="Финансовый 3" xfId="139"/>
    <cellStyle name="Финансовый 4" xfId="140"/>
    <cellStyle name="Финансовый 5" xfId="141"/>
    <cellStyle name="Финансовый 6" xfId="142"/>
    <cellStyle name="Финансовый 7" xfId="143"/>
    <cellStyle name="Финансовый 8" xfId="144"/>
    <cellStyle name="Финансовый 9" xfId="145"/>
    <cellStyle name="Хороший 2" xfId="146"/>
  </cellStyles>
  <dxfs count="2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00FF"/>
      <color rgb="FF3D5D8B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2:BB65"/>
  <sheetViews>
    <sheetView tabSelected="1" view="pageBreakPreview" zoomScale="50" zoomScaleNormal="100" zoomScaleSheetLayoutView="50" workbookViewId="0">
      <pane xSplit="7" ySplit="7" topLeftCell="H8" activePane="bottomRight" state="frozen"/>
      <selection pane="topRight" activeCell="H1" sqref="H1"/>
      <selection pane="bottomLeft" activeCell="A8" sqref="A8"/>
      <selection pane="bottomRight" activeCell="G8" sqref="G8"/>
    </sheetView>
  </sheetViews>
  <sheetFormatPr defaultColWidth="8.5703125" defaultRowHeight="23.25" outlineLevelRow="1" x14ac:dyDescent="0.35"/>
  <cols>
    <col min="1" max="1" width="8.7109375" style="13" bestFit="1" customWidth="1"/>
    <col min="2" max="2" width="8.85546875" style="13" bestFit="1" customWidth="1"/>
    <col min="3" max="5" width="8.7109375" style="13" bestFit="1" customWidth="1"/>
    <col min="6" max="6" width="8.85546875" style="13" bestFit="1" customWidth="1"/>
    <col min="7" max="7" width="15" style="13" customWidth="1"/>
    <col min="8" max="9" width="8.7109375" style="13" bestFit="1" customWidth="1"/>
    <col min="10" max="10" width="9.42578125" style="13" bestFit="1" customWidth="1"/>
    <col min="11" max="14" width="9.28515625" style="13" bestFit="1" customWidth="1"/>
    <col min="15" max="15" width="21.28515625" style="14" bestFit="1" customWidth="1"/>
    <col min="16" max="16" width="21.28515625" style="13" bestFit="1" customWidth="1"/>
    <col min="17" max="17" width="19.140625" style="13" customWidth="1"/>
    <col min="18" max="18" width="16.85546875" style="13" bestFit="1" customWidth="1"/>
    <col min="19" max="19" width="21.28515625" style="13" customWidth="1"/>
    <col min="20" max="20" width="16.28515625" style="13" customWidth="1"/>
    <col min="21" max="21" width="9.28515625" style="13" bestFit="1" customWidth="1"/>
    <col min="22" max="22" width="29.5703125" style="13" customWidth="1"/>
    <col min="23" max="23" width="9.28515625" style="13" bestFit="1" customWidth="1"/>
    <col min="24" max="25" width="17" style="13" bestFit="1" customWidth="1"/>
    <col min="26" max="27" width="9.28515625" style="13" bestFit="1" customWidth="1"/>
    <col min="28" max="28" width="18.85546875" style="13" bestFit="1" customWidth="1"/>
    <col min="29" max="29" width="17" style="13" bestFit="1" customWidth="1"/>
    <col min="30" max="31" width="9.28515625" style="13" bestFit="1" customWidth="1"/>
    <col min="32" max="32" width="9.42578125" style="13" bestFit="1" customWidth="1"/>
    <col min="33" max="33" width="9.28515625" style="13" bestFit="1" customWidth="1"/>
    <col min="34" max="34" width="18.85546875" style="13" bestFit="1" customWidth="1"/>
    <col min="35" max="35" width="20.5703125" style="13" bestFit="1" customWidth="1"/>
    <col min="36" max="36" width="9.28515625" style="13" bestFit="1" customWidth="1"/>
    <col min="37" max="39" width="17" style="13" bestFit="1" customWidth="1"/>
    <col min="40" max="40" width="11.5703125" style="13" bestFit="1" customWidth="1"/>
    <col min="41" max="52" width="9.28515625" style="13" bestFit="1" customWidth="1"/>
    <col min="53" max="16384" width="8.5703125" style="13"/>
  </cols>
  <sheetData>
    <row r="2" spans="1:52" x14ac:dyDescent="0.35">
      <c r="A2" s="12" t="s">
        <v>85</v>
      </c>
    </row>
    <row r="4" spans="1:52" ht="66" customHeight="1" x14ac:dyDescent="0.35">
      <c r="A4" s="239" t="s">
        <v>3</v>
      </c>
      <c r="B4" s="239" t="s">
        <v>4</v>
      </c>
      <c r="C4" s="242" t="s">
        <v>42</v>
      </c>
      <c r="D4" s="243"/>
      <c r="E4" s="239" t="s">
        <v>7</v>
      </c>
      <c r="F4" s="239" t="s">
        <v>5</v>
      </c>
      <c r="G4" s="239" t="s">
        <v>0</v>
      </c>
      <c r="H4" s="239" t="s">
        <v>55</v>
      </c>
      <c r="I4" s="239" t="s">
        <v>56</v>
      </c>
      <c r="J4" s="239" t="s">
        <v>57</v>
      </c>
      <c r="K4" s="239" t="s">
        <v>35</v>
      </c>
      <c r="L4" s="239" t="s">
        <v>36</v>
      </c>
      <c r="M4" s="239" t="s">
        <v>1</v>
      </c>
      <c r="N4" s="239" t="s">
        <v>10</v>
      </c>
      <c r="O4" s="244" t="s">
        <v>43</v>
      </c>
      <c r="P4" s="247" t="s">
        <v>44</v>
      </c>
      <c r="Q4" s="233" t="s">
        <v>58</v>
      </c>
      <c r="R4" s="234"/>
      <c r="S4" s="234"/>
      <c r="T4" s="235"/>
      <c r="U4" s="239" t="s">
        <v>11</v>
      </c>
      <c r="V4" s="239" t="s">
        <v>2</v>
      </c>
      <c r="W4" s="239" t="s">
        <v>48</v>
      </c>
      <c r="X4" s="230" t="s">
        <v>59</v>
      </c>
      <c r="Y4" s="230" t="s">
        <v>60</v>
      </c>
      <c r="Z4" s="242" t="s">
        <v>61</v>
      </c>
      <c r="AA4" s="250"/>
      <c r="AB4" s="250"/>
      <c r="AC4" s="243"/>
      <c r="AD4" s="242" t="s">
        <v>45</v>
      </c>
      <c r="AE4" s="250"/>
      <c r="AF4" s="250"/>
      <c r="AG4" s="250"/>
      <c r="AH4" s="250"/>
      <c r="AI4" s="250"/>
      <c r="AJ4" s="250"/>
      <c r="AK4" s="250"/>
      <c r="AL4" s="250"/>
      <c r="AM4" s="243"/>
      <c r="AN4" s="239" t="s">
        <v>46</v>
      </c>
      <c r="AO4" s="239" t="s">
        <v>12</v>
      </c>
      <c r="AP4" s="254" t="s">
        <v>62</v>
      </c>
      <c r="AQ4" s="255"/>
      <c r="AR4" s="255"/>
      <c r="AS4" s="255"/>
      <c r="AT4" s="255"/>
      <c r="AU4" s="255"/>
      <c r="AV4" s="255"/>
      <c r="AW4" s="256"/>
      <c r="AX4" s="239" t="s">
        <v>74</v>
      </c>
      <c r="AY4" s="239" t="s">
        <v>75</v>
      </c>
      <c r="AZ4" s="231" t="s">
        <v>6</v>
      </c>
    </row>
    <row r="5" spans="1:52" ht="51" customHeight="1" x14ac:dyDescent="0.35">
      <c r="A5" s="240"/>
      <c r="B5" s="240"/>
      <c r="C5" s="239" t="s">
        <v>8</v>
      </c>
      <c r="D5" s="239" t="s">
        <v>47</v>
      </c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5"/>
      <c r="P5" s="248"/>
      <c r="Q5" s="236"/>
      <c r="R5" s="237"/>
      <c r="S5" s="237"/>
      <c r="T5" s="238"/>
      <c r="U5" s="240"/>
      <c r="V5" s="240"/>
      <c r="W5" s="240"/>
      <c r="X5" s="230"/>
      <c r="Y5" s="230"/>
      <c r="Z5" s="239" t="s">
        <v>63</v>
      </c>
      <c r="AA5" s="239" t="s">
        <v>49</v>
      </c>
      <c r="AB5" s="239" t="s">
        <v>50</v>
      </c>
      <c r="AC5" s="239" t="s">
        <v>51</v>
      </c>
      <c r="AD5" s="239" t="s">
        <v>34</v>
      </c>
      <c r="AE5" s="239" t="s">
        <v>37</v>
      </c>
      <c r="AF5" s="242" t="s">
        <v>52</v>
      </c>
      <c r="AG5" s="243"/>
      <c r="AH5" s="239" t="s">
        <v>38</v>
      </c>
      <c r="AI5" s="242" t="s">
        <v>53</v>
      </c>
      <c r="AJ5" s="243"/>
      <c r="AK5" s="247" t="s">
        <v>41</v>
      </c>
      <c r="AL5" s="239" t="s">
        <v>64</v>
      </c>
      <c r="AM5" s="257" t="s">
        <v>65</v>
      </c>
      <c r="AN5" s="240"/>
      <c r="AO5" s="240"/>
      <c r="AP5" s="231" t="s">
        <v>66</v>
      </c>
      <c r="AQ5" s="231" t="s">
        <v>67</v>
      </c>
      <c r="AR5" s="231" t="s">
        <v>68</v>
      </c>
      <c r="AS5" s="231" t="s">
        <v>69</v>
      </c>
      <c r="AT5" s="231" t="s">
        <v>70</v>
      </c>
      <c r="AU5" s="251" t="s">
        <v>71</v>
      </c>
      <c r="AV5" s="251" t="s">
        <v>72</v>
      </c>
      <c r="AW5" s="231" t="s">
        <v>73</v>
      </c>
      <c r="AX5" s="240"/>
      <c r="AY5" s="240"/>
      <c r="AZ5" s="253"/>
    </row>
    <row r="6" spans="1:52" ht="51" customHeight="1" x14ac:dyDescent="0.35">
      <c r="A6" s="241"/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6"/>
      <c r="P6" s="249"/>
      <c r="Q6" s="15">
        <v>2025</v>
      </c>
      <c r="R6" s="15">
        <v>2026</v>
      </c>
      <c r="S6" s="15">
        <v>2027</v>
      </c>
      <c r="T6" s="15">
        <v>2028</v>
      </c>
      <c r="U6" s="241"/>
      <c r="V6" s="241"/>
      <c r="W6" s="241"/>
      <c r="X6" s="230"/>
      <c r="Y6" s="230"/>
      <c r="Z6" s="241"/>
      <c r="AA6" s="241"/>
      <c r="AB6" s="241"/>
      <c r="AC6" s="241"/>
      <c r="AD6" s="241"/>
      <c r="AE6" s="241"/>
      <c r="AF6" s="16" t="s">
        <v>54</v>
      </c>
      <c r="AG6" s="16" t="s">
        <v>40</v>
      </c>
      <c r="AH6" s="241"/>
      <c r="AI6" s="16" t="s">
        <v>39</v>
      </c>
      <c r="AJ6" s="16" t="s">
        <v>40</v>
      </c>
      <c r="AK6" s="249"/>
      <c r="AL6" s="241"/>
      <c r="AM6" s="258"/>
      <c r="AN6" s="241"/>
      <c r="AO6" s="241"/>
      <c r="AP6" s="232"/>
      <c r="AQ6" s="232"/>
      <c r="AR6" s="232"/>
      <c r="AS6" s="232"/>
      <c r="AT6" s="232"/>
      <c r="AU6" s="252"/>
      <c r="AV6" s="252"/>
      <c r="AW6" s="232"/>
      <c r="AX6" s="241"/>
      <c r="AY6" s="241"/>
      <c r="AZ6" s="232"/>
    </row>
    <row r="7" spans="1:52" ht="63.75" customHeight="1" x14ac:dyDescent="0.35">
      <c r="A7" s="17">
        <v>1</v>
      </c>
      <c r="B7" s="17">
        <v>2</v>
      </c>
      <c r="C7" s="17">
        <v>3</v>
      </c>
      <c r="D7" s="17">
        <v>4</v>
      </c>
      <c r="E7" s="17">
        <v>5</v>
      </c>
      <c r="F7" s="17">
        <v>6</v>
      </c>
      <c r="G7" s="17">
        <v>7</v>
      </c>
      <c r="H7" s="17">
        <v>8</v>
      </c>
      <c r="I7" s="17">
        <v>9</v>
      </c>
      <c r="J7" s="17">
        <v>10</v>
      </c>
      <c r="K7" s="17">
        <v>11</v>
      </c>
      <c r="L7" s="17">
        <v>12</v>
      </c>
      <c r="M7" s="17">
        <v>13</v>
      </c>
      <c r="N7" s="17">
        <v>14</v>
      </c>
      <c r="O7" s="18">
        <v>15</v>
      </c>
      <c r="P7" s="17">
        <v>16</v>
      </c>
      <c r="Q7" s="17">
        <v>17</v>
      </c>
      <c r="R7" s="17">
        <v>18</v>
      </c>
      <c r="S7" s="17">
        <v>19</v>
      </c>
      <c r="T7" s="17">
        <v>20</v>
      </c>
      <c r="U7" s="17">
        <v>21</v>
      </c>
      <c r="V7" s="17">
        <v>22</v>
      </c>
      <c r="W7" s="17">
        <v>23</v>
      </c>
      <c r="X7" s="17">
        <v>24</v>
      </c>
      <c r="Y7" s="17">
        <v>25</v>
      </c>
      <c r="Z7" s="17">
        <v>26</v>
      </c>
      <c r="AA7" s="17">
        <v>27</v>
      </c>
      <c r="AB7" s="17">
        <v>28</v>
      </c>
      <c r="AC7" s="17">
        <v>29</v>
      </c>
      <c r="AD7" s="17">
        <v>30</v>
      </c>
      <c r="AE7" s="17">
        <v>31</v>
      </c>
      <c r="AF7" s="17">
        <v>32</v>
      </c>
      <c r="AG7" s="17">
        <v>33</v>
      </c>
      <c r="AH7" s="17">
        <v>34</v>
      </c>
      <c r="AI7" s="17">
        <v>35</v>
      </c>
      <c r="AJ7" s="17">
        <v>36</v>
      </c>
      <c r="AK7" s="17">
        <v>37</v>
      </c>
      <c r="AL7" s="17">
        <v>38</v>
      </c>
      <c r="AM7" s="17">
        <v>39</v>
      </c>
      <c r="AN7" s="17">
        <v>40</v>
      </c>
      <c r="AO7" s="17">
        <v>41</v>
      </c>
      <c r="AP7" s="17">
        <v>42</v>
      </c>
      <c r="AQ7" s="17">
        <v>43</v>
      </c>
      <c r="AR7" s="17">
        <v>44</v>
      </c>
      <c r="AS7" s="17">
        <v>45</v>
      </c>
      <c r="AT7" s="17">
        <v>46</v>
      </c>
      <c r="AU7" s="17">
        <v>47</v>
      </c>
      <c r="AV7" s="17">
        <v>48</v>
      </c>
      <c r="AW7" s="17">
        <v>49</v>
      </c>
      <c r="AX7" s="17">
        <v>50</v>
      </c>
      <c r="AY7" s="17">
        <v>51</v>
      </c>
      <c r="AZ7" s="17">
        <v>52</v>
      </c>
    </row>
    <row r="8" spans="1:52" s="27" customFormat="1" ht="215.25" customHeight="1" x14ac:dyDescent="0.35">
      <c r="A8" s="19">
        <v>7</v>
      </c>
      <c r="B8" s="20">
        <v>1</v>
      </c>
      <c r="C8" s="19" t="s">
        <v>79</v>
      </c>
      <c r="D8" s="19" t="s">
        <v>86</v>
      </c>
      <c r="E8" s="19" t="s">
        <v>76</v>
      </c>
      <c r="F8" s="19">
        <v>1</v>
      </c>
      <c r="G8" s="19" t="s">
        <v>87</v>
      </c>
      <c r="H8" s="19" t="s">
        <v>88</v>
      </c>
      <c r="I8" s="19" t="s">
        <v>89</v>
      </c>
      <c r="J8" s="21">
        <v>1</v>
      </c>
      <c r="K8" s="19"/>
      <c r="L8" s="19" t="s">
        <v>77</v>
      </c>
      <c r="M8" s="19" t="s">
        <v>90</v>
      </c>
      <c r="N8" s="19" t="s">
        <v>91</v>
      </c>
      <c r="O8" s="66">
        <f>P8/1.2</f>
        <v>5267.4008000000003</v>
      </c>
      <c r="P8" s="66">
        <f>Q8+R8</f>
        <v>6320.8809600000004</v>
      </c>
      <c r="Q8" s="66">
        <v>2048.2440000000001</v>
      </c>
      <c r="R8" s="66">
        <v>4272.6369599999998</v>
      </c>
      <c r="S8" s="23">
        <v>0</v>
      </c>
      <c r="T8" s="23">
        <v>0</v>
      </c>
      <c r="U8" s="19" t="s">
        <v>227</v>
      </c>
      <c r="V8" s="19" t="s">
        <v>92</v>
      </c>
      <c r="W8" s="19" t="s">
        <v>80</v>
      </c>
      <c r="X8" s="24">
        <v>45869</v>
      </c>
      <c r="Y8" s="24">
        <v>45900</v>
      </c>
      <c r="Z8" s="25"/>
      <c r="AA8" s="25"/>
      <c r="AB8" s="25"/>
      <c r="AC8" s="25"/>
      <c r="AD8" s="19" t="s">
        <v>87</v>
      </c>
      <c r="AE8" s="19" t="s">
        <v>82</v>
      </c>
      <c r="AF8" s="19">
        <v>876</v>
      </c>
      <c r="AG8" s="19" t="s">
        <v>83</v>
      </c>
      <c r="AH8" s="19">
        <v>1</v>
      </c>
      <c r="AI8" s="19">
        <v>27000000000</v>
      </c>
      <c r="AJ8" s="19" t="s">
        <v>84</v>
      </c>
      <c r="AK8" s="24">
        <v>45930</v>
      </c>
      <c r="AL8" s="24">
        <v>45930</v>
      </c>
      <c r="AM8" s="24">
        <v>46295</v>
      </c>
      <c r="AN8" s="26" t="s">
        <v>93</v>
      </c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</row>
    <row r="9" spans="1:52" s="27" customFormat="1" ht="180.75" customHeight="1" x14ac:dyDescent="0.35">
      <c r="A9" s="19">
        <v>7</v>
      </c>
      <c r="B9" s="20">
        <v>2</v>
      </c>
      <c r="C9" s="19" t="s">
        <v>79</v>
      </c>
      <c r="D9" s="19" t="s">
        <v>86</v>
      </c>
      <c r="E9" s="19" t="s">
        <v>94</v>
      </c>
      <c r="F9" s="19">
        <v>1</v>
      </c>
      <c r="G9" s="19" t="s">
        <v>95</v>
      </c>
      <c r="H9" s="19" t="s">
        <v>96</v>
      </c>
      <c r="I9" s="19" t="s">
        <v>97</v>
      </c>
      <c r="J9" s="21">
        <v>2</v>
      </c>
      <c r="K9" s="19"/>
      <c r="L9" s="19" t="s">
        <v>77</v>
      </c>
      <c r="M9" s="19" t="s">
        <v>90</v>
      </c>
      <c r="N9" s="19" t="s">
        <v>91</v>
      </c>
      <c r="O9" s="66">
        <f>P9/1.2</f>
        <v>2716.5833333333335</v>
      </c>
      <c r="P9" s="66">
        <f>Q9+R9</f>
        <v>3259.9</v>
      </c>
      <c r="Q9" s="66">
        <v>969.44</v>
      </c>
      <c r="R9" s="66">
        <v>2290.46</v>
      </c>
      <c r="S9" s="23">
        <v>0</v>
      </c>
      <c r="T9" s="23">
        <v>0</v>
      </c>
      <c r="U9" s="19" t="s">
        <v>227</v>
      </c>
      <c r="V9" s="19" t="s">
        <v>92</v>
      </c>
      <c r="W9" s="19" t="s">
        <v>80</v>
      </c>
      <c r="X9" s="24">
        <v>45869</v>
      </c>
      <c r="Y9" s="24">
        <v>45900</v>
      </c>
      <c r="Z9" s="25"/>
      <c r="AA9" s="25"/>
      <c r="AB9" s="25"/>
      <c r="AC9" s="25"/>
      <c r="AD9" s="19" t="s">
        <v>98</v>
      </c>
      <c r="AE9" s="19" t="s">
        <v>82</v>
      </c>
      <c r="AF9" s="19">
        <v>876</v>
      </c>
      <c r="AG9" s="19" t="s">
        <v>83</v>
      </c>
      <c r="AH9" s="19">
        <v>1</v>
      </c>
      <c r="AI9" s="19">
        <v>27000000000</v>
      </c>
      <c r="AJ9" s="19" t="s">
        <v>84</v>
      </c>
      <c r="AK9" s="24">
        <v>45930</v>
      </c>
      <c r="AL9" s="24">
        <v>45930</v>
      </c>
      <c r="AM9" s="24">
        <v>46295</v>
      </c>
      <c r="AN9" s="26" t="s">
        <v>93</v>
      </c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</row>
    <row r="10" spans="1:52" s="27" customFormat="1" ht="184.5" customHeight="1" x14ac:dyDescent="0.35">
      <c r="A10" s="114">
        <v>7</v>
      </c>
      <c r="B10" s="115">
        <v>3</v>
      </c>
      <c r="C10" s="114" t="s">
        <v>79</v>
      </c>
      <c r="D10" s="114" t="s">
        <v>86</v>
      </c>
      <c r="E10" s="114" t="s">
        <v>212</v>
      </c>
      <c r="F10" s="114">
        <v>1</v>
      </c>
      <c r="G10" s="114" t="s">
        <v>99</v>
      </c>
      <c r="H10" s="114" t="s">
        <v>100</v>
      </c>
      <c r="I10" s="116" t="s">
        <v>207</v>
      </c>
      <c r="J10" s="117">
        <v>1</v>
      </c>
      <c r="K10" s="114"/>
      <c r="L10" s="114" t="s">
        <v>77</v>
      </c>
      <c r="M10" s="114" t="s">
        <v>171</v>
      </c>
      <c r="N10" s="114" t="s">
        <v>91</v>
      </c>
      <c r="O10" s="133">
        <f>P10/1.2</f>
        <v>6147.5087333333331</v>
      </c>
      <c r="P10" s="133">
        <f>Q10+R10</f>
        <v>7377.0104799999999</v>
      </c>
      <c r="Q10" s="133">
        <v>7377.0104799999999</v>
      </c>
      <c r="R10" s="118">
        <v>0</v>
      </c>
      <c r="S10" s="119">
        <v>0</v>
      </c>
      <c r="T10" s="119">
        <v>0</v>
      </c>
      <c r="U10" s="114" t="s">
        <v>227</v>
      </c>
      <c r="V10" s="114" t="s">
        <v>92</v>
      </c>
      <c r="W10" s="114" t="s">
        <v>80</v>
      </c>
      <c r="X10" s="120">
        <v>45687</v>
      </c>
      <c r="Y10" s="120">
        <v>45716</v>
      </c>
      <c r="Z10" s="121"/>
      <c r="AA10" s="121"/>
      <c r="AB10" s="121"/>
      <c r="AC10" s="121"/>
      <c r="AD10" s="114" t="s">
        <v>99</v>
      </c>
      <c r="AE10" s="114" t="s">
        <v>82</v>
      </c>
      <c r="AF10" s="114">
        <v>796</v>
      </c>
      <c r="AG10" s="114" t="s">
        <v>168</v>
      </c>
      <c r="AH10" s="114">
        <v>3</v>
      </c>
      <c r="AI10" s="114">
        <v>27000000000</v>
      </c>
      <c r="AJ10" s="114" t="s">
        <v>84</v>
      </c>
      <c r="AK10" s="120">
        <v>45746</v>
      </c>
      <c r="AL10" s="120">
        <v>45746</v>
      </c>
      <c r="AM10" s="120">
        <v>45869</v>
      </c>
      <c r="AN10" s="122">
        <v>2025</v>
      </c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 t="s">
        <v>241</v>
      </c>
    </row>
    <row r="11" spans="1:52" s="42" customFormat="1" ht="342.75" customHeight="1" x14ac:dyDescent="0.35">
      <c r="A11" s="29">
        <v>4</v>
      </c>
      <c r="B11" s="20">
        <v>4</v>
      </c>
      <c r="C11" s="30" t="s">
        <v>79</v>
      </c>
      <c r="D11" s="30" t="s">
        <v>101</v>
      </c>
      <c r="E11" s="30" t="s">
        <v>102</v>
      </c>
      <c r="F11" s="30">
        <v>1</v>
      </c>
      <c r="G11" s="31" t="s">
        <v>103</v>
      </c>
      <c r="H11" s="20" t="s">
        <v>104</v>
      </c>
      <c r="I11" s="20" t="s">
        <v>105</v>
      </c>
      <c r="J11" s="30">
        <v>2</v>
      </c>
      <c r="K11" s="32"/>
      <c r="L11" s="30" t="s">
        <v>77</v>
      </c>
      <c r="M11" s="30" t="s">
        <v>90</v>
      </c>
      <c r="N11" s="30" t="s">
        <v>78</v>
      </c>
      <c r="O11" s="33">
        <v>550</v>
      </c>
      <c r="P11" s="33">
        <v>550</v>
      </c>
      <c r="Q11" s="33">
        <v>550</v>
      </c>
      <c r="R11" s="34">
        <v>0</v>
      </c>
      <c r="S11" s="34">
        <v>0</v>
      </c>
      <c r="T11" s="34">
        <v>0</v>
      </c>
      <c r="U11" s="25" t="s">
        <v>228</v>
      </c>
      <c r="V11" s="35" t="s">
        <v>92</v>
      </c>
      <c r="W11" s="30" t="s">
        <v>80</v>
      </c>
      <c r="X11" s="36">
        <v>45838</v>
      </c>
      <c r="Y11" s="36">
        <v>45868</v>
      </c>
      <c r="Z11" s="37"/>
      <c r="AA11" s="32"/>
      <c r="AB11" s="32"/>
      <c r="AC11" s="32"/>
      <c r="AD11" s="19" t="s">
        <v>106</v>
      </c>
      <c r="AE11" s="19" t="s">
        <v>82</v>
      </c>
      <c r="AF11" s="19">
        <v>876</v>
      </c>
      <c r="AG11" s="19" t="s">
        <v>83</v>
      </c>
      <c r="AH11" s="19">
        <v>1</v>
      </c>
      <c r="AI11" s="19">
        <v>27000000000</v>
      </c>
      <c r="AJ11" s="19" t="s">
        <v>84</v>
      </c>
      <c r="AK11" s="38">
        <v>45899</v>
      </c>
      <c r="AL11" s="38">
        <v>45899</v>
      </c>
      <c r="AM11" s="38">
        <v>45930</v>
      </c>
      <c r="AN11" s="29">
        <v>2025</v>
      </c>
      <c r="AO11" s="37"/>
      <c r="AP11" s="32"/>
      <c r="AQ11" s="32"/>
      <c r="AR11" s="32"/>
      <c r="AS11" s="39"/>
      <c r="AT11" s="40"/>
      <c r="AU11" s="41"/>
      <c r="AV11" s="32"/>
      <c r="AW11" s="32"/>
      <c r="AX11" s="32"/>
      <c r="AY11" s="32"/>
      <c r="AZ11" s="32" t="s">
        <v>266</v>
      </c>
    </row>
    <row r="12" spans="1:52" s="42" customFormat="1" ht="409.5" customHeight="1" x14ac:dyDescent="0.35">
      <c r="A12" s="29">
        <v>4</v>
      </c>
      <c r="B12" s="20">
        <v>5</v>
      </c>
      <c r="C12" s="30" t="s">
        <v>79</v>
      </c>
      <c r="D12" s="30" t="s">
        <v>101</v>
      </c>
      <c r="E12" s="30" t="s">
        <v>102</v>
      </c>
      <c r="F12" s="30">
        <v>1</v>
      </c>
      <c r="G12" s="31" t="s">
        <v>107</v>
      </c>
      <c r="H12" s="20" t="s">
        <v>108</v>
      </c>
      <c r="I12" s="20" t="s">
        <v>208</v>
      </c>
      <c r="J12" s="30">
        <v>2</v>
      </c>
      <c r="K12" s="32"/>
      <c r="L12" s="30" t="s">
        <v>77</v>
      </c>
      <c r="M12" s="30" t="s">
        <v>90</v>
      </c>
      <c r="N12" s="30" t="s">
        <v>78</v>
      </c>
      <c r="O12" s="33">
        <v>800</v>
      </c>
      <c r="P12" s="33">
        <v>800</v>
      </c>
      <c r="Q12" s="33">
        <v>800</v>
      </c>
      <c r="R12" s="34">
        <v>0</v>
      </c>
      <c r="S12" s="34">
        <v>0</v>
      </c>
      <c r="T12" s="34">
        <v>0</v>
      </c>
      <c r="U12" s="25" t="s">
        <v>228</v>
      </c>
      <c r="V12" s="35" t="s">
        <v>92</v>
      </c>
      <c r="W12" s="30" t="s">
        <v>80</v>
      </c>
      <c r="X12" s="36">
        <v>45960</v>
      </c>
      <c r="Y12" s="36">
        <v>45991</v>
      </c>
      <c r="Z12" s="37"/>
      <c r="AA12" s="32"/>
      <c r="AB12" s="32"/>
      <c r="AC12" s="32"/>
      <c r="AD12" s="19" t="s">
        <v>109</v>
      </c>
      <c r="AE12" s="19" t="s">
        <v>82</v>
      </c>
      <c r="AF12" s="19">
        <v>876</v>
      </c>
      <c r="AG12" s="19" t="s">
        <v>83</v>
      </c>
      <c r="AH12" s="19">
        <v>1</v>
      </c>
      <c r="AI12" s="19">
        <v>27000000000</v>
      </c>
      <c r="AJ12" s="19" t="s">
        <v>84</v>
      </c>
      <c r="AK12" s="38">
        <v>45991</v>
      </c>
      <c r="AL12" s="38">
        <v>45991</v>
      </c>
      <c r="AM12" s="38">
        <v>46021</v>
      </c>
      <c r="AN12" s="29">
        <v>2025</v>
      </c>
      <c r="AO12" s="37"/>
      <c r="AP12" s="32"/>
      <c r="AQ12" s="32"/>
      <c r="AR12" s="32"/>
      <c r="AS12" s="39"/>
      <c r="AT12" s="40"/>
      <c r="AU12" s="41"/>
      <c r="AV12" s="32"/>
      <c r="AW12" s="32"/>
      <c r="AX12" s="32"/>
      <c r="AY12" s="32"/>
      <c r="AZ12" s="32" t="s">
        <v>266</v>
      </c>
    </row>
    <row r="13" spans="1:52" s="42" customFormat="1" ht="231.75" customHeight="1" x14ac:dyDescent="0.35">
      <c r="A13" s="29">
        <v>4</v>
      </c>
      <c r="B13" s="20">
        <v>6</v>
      </c>
      <c r="C13" s="30" t="s">
        <v>79</v>
      </c>
      <c r="D13" s="30" t="s">
        <v>101</v>
      </c>
      <c r="E13" s="30" t="s">
        <v>102</v>
      </c>
      <c r="F13" s="30">
        <v>1</v>
      </c>
      <c r="G13" s="92" t="s">
        <v>223</v>
      </c>
      <c r="H13" s="20" t="s">
        <v>112</v>
      </c>
      <c r="I13" s="20" t="s">
        <v>111</v>
      </c>
      <c r="J13" s="30">
        <v>2</v>
      </c>
      <c r="K13" s="32"/>
      <c r="L13" s="30" t="s">
        <v>77</v>
      </c>
      <c r="M13" s="19" t="s">
        <v>90</v>
      </c>
      <c r="N13" s="30" t="s">
        <v>78</v>
      </c>
      <c r="O13" s="33">
        <v>748.14599999999996</v>
      </c>
      <c r="P13" s="33">
        <v>748.14599999999996</v>
      </c>
      <c r="Q13" s="33">
        <v>748.14599999999996</v>
      </c>
      <c r="R13" s="34">
        <v>0</v>
      </c>
      <c r="S13" s="34">
        <v>0</v>
      </c>
      <c r="T13" s="34">
        <v>0</v>
      </c>
      <c r="U13" s="25" t="s">
        <v>228</v>
      </c>
      <c r="V13" s="35" t="s">
        <v>92</v>
      </c>
      <c r="W13" s="30" t="s">
        <v>80</v>
      </c>
      <c r="X13" s="36">
        <v>45777</v>
      </c>
      <c r="Y13" s="36">
        <v>45808</v>
      </c>
      <c r="Z13" s="37"/>
      <c r="AA13" s="32"/>
      <c r="AB13" s="32"/>
      <c r="AC13" s="32"/>
      <c r="AD13" s="31" t="s">
        <v>110</v>
      </c>
      <c r="AE13" s="19" t="s">
        <v>82</v>
      </c>
      <c r="AF13" s="19">
        <v>796</v>
      </c>
      <c r="AG13" s="19" t="s">
        <v>168</v>
      </c>
      <c r="AH13" s="19">
        <v>3</v>
      </c>
      <c r="AI13" s="19">
        <v>27000000000</v>
      </c>
      <c r="AJ13" s="19" t="s">
        <v>84</v>
      </c>
      <c r="AK13" s="38">
        <v>45838</v>
      </c>
      <c r="AL13" s="38">
        <v>45838</v>
      </c>
      <c r="AM13" s="38">
        <v>45869</v>
      </c>
      <c r="AN13" s="29">
        <v>2025</v>
      </c>
      <c r="AO13" s="37"/>
      <c r="AP13" s="32"/>
      <c r="AQ13" s="32"/>
      <c r="AR13" s="32"/>
      <c r="AS13" s="39"/>
      <c r="AT13" s="40"/>
      <c r="AU13" s="41"/>
      <c r="AV13" s="32"/>
      <c r="AW13" s="32"/>
      <c r="AX13" s="32"/>
      <c r="AY13" s="32"/>
      <c r="AZ13" s="32"/>
    </row>
    <row r="14" spans="1:52" s="42" customFormat="1" ht="351.75" customHeight="1" x14ac:dyDescent="0.35">
      <c r="A14" s="29">
        <v>4</v>
      </c>
      <c r="B14" s="20">
        <v>7</v>
      </c>
      <c r="C14" s="30" t="s">
        <v>79</v>
      </c>
      <c r="D14" s="30" t="s">
        <v>101</v>
      </c>
      <c r="E14" s="30" t="s">
        <v>102</v>
      </c>
      <c r="F14" s="30">
        <v>1</v>
      </c>
      <c r="G14" s="31" t="s">
        <v>113</v>
      </c>
      <c r="H14" s="20" t="s">
        <v>114</v>
      </c>
      <c r="I14" s="20" t="s">
        <v>115</v>
      </c>
      <c r="J14" s="30">
        <v>1</v>
      </c>
      <c r="K14" s="32"/>
      <c r="L14" s="30" t="s">
        <v>77</v>
      </c>
      <c r="M14" s="30" t="s">
        <v>90</v>
      </c>
      <c r="N14" s="30" t="s">
        <v>78</v>
      </c>
      <c r="O14" s="33">
        <v>443</v>
      </c>
      <c r="P14" s="33">
        <v>443</v>
      </c>
      <c r="Q14" s="33">
        <v>443</v>
      </c>
      <c r="R14" s="34">
        <v>0</v>
      </c>
      <c r="S14" s="34">
        <v>0</v>
      </c>
      <c r="T14" s="34">
        <v>0</v>
      </c>
      <c r="U14" s="19" t="s">
        <v>116</v>
      </c>
      <c r="V14" s="35" t="s">
        <v>92</v>
      </c>
      <c r="W14" s="30" t="s">
        <v>81</v>
      </c>
      <c r="X14" s="36">
        <v>45930</v>
      </c>
      <c r="Y14" s="36">
        <v>45960</v>
      </c>
      <c r="Z14" s="43" t="s">
        <v>117</v>
      </c>
      <c r="AA14" s="43" t="s">
        <v>118</v>
      </c>
      <c r="AB14" s="19">
        <v>7841456820</v>
      </c>
      <c r="AC14" s="19">
        <v>781401001</v>
      </c>
      <c r="AD14" s="19" t="s">
        <v>119</v>
      </c>
      <c r="AE14" s="30" t="s">
        <v>82</v>
      </c>
      <c r="AF14" s="19">
        <v>876</v>
      </c>
      <c r="AG14" s="19" t="s">
        <v>83</v>
      </c>
      <c r="AH14" s="19">
        <v>1</v>
      </c>
      <c r="AI14" s="19">
        <v>27000000000</v>
      </c>
      <c r="AJ14" s="19" t="s">
        <v>84</v>
      </c>
      <c r="AK14" s="38">
        <v>45960</v>
      </c>
      <c r="AL14" s="38">
        <v>45960</v>
      </c>
      <c r="AM14" s="38">
        <v>45960</v>
      </c>
      <c r="AN14" s="43">
        <v>2025</v>
      </c>
      <c r="AO14" s="37"/>
      <c r="AP14" s="32"/>
      <c r="AQ14" s="32"/>
      <c r="AR14" s="32"/>
      <c r="AS14" s="39"/>
      <c r="AT14" s="40"/>
      <c r="AU14" s="41"/>
      <c r="AV14" s="32"/>
      <c r="AW14" s="32"/>
      <c r="AX14" s="32"/>
      <c r="AY14" s="32"/>
      <c r="AZ14" s="32"/>
    </row>
    <row r="15" spans="1:52" s="27" customFormat="1" ht="213" customHeight="1" x14ac:dyDescent="0.35">
      <c r="A15" s="19">
        <v>4</v>
      </c>
      <c r="B15" s="20">
        <v>8</v>
      </c>
      <c r="C15" s="19" t="s">
        <v>79</v>
      </c>
      <c r="D15" s="19" t="s">
        <v>173</v>
      </c>
      <c r="E15" s="19" t="s">
        <v>174</v>
      </c>
      <c r="F15" s="19">
        <v>1</v>
      </c>
      <c r="G15" s="28" t="s">
        <v>175</v>
      </c>
      <c r="H15" s="28" t="s">
        <v>176</v>
      </c>
      <c r="I15" s="28" t="s">
        <v>177</v>
      </c>
      <c r="J15" s="21">
        <v>2</v>
      </c>
      <c r="K15" s="19"/>
      <c r="L15" s="19" t="s">
        <v>77</v>
      </c>
      <c r="M15" s="19" t="s">
        <v>178</v>
      </c>
      <c r="N15" s="19" t="s">
        <v>91</v>
      </c>
      <c r="O15" s="66">
        <v>1047</v>
      </c>
      <c r="P15" s="66">
        <f>O15*1.2</f>
        <v>1256.3999999999999</v>
      </c>
      <c r="Q15" s="66">
        <f>P15</f>
        <v>1256.3999999999999</v>
      </c>
      <c r="R15" s="66">
        <v>0</v>
      </c>
      <c r="S15" s="66">
        <v>0</v>
      </c>
      <c r="T15" s="66">
        <v>0</v>
      </c>
      <c r="U15" s="25" t="s">
        <v>227</v>
      </c>
      <c r="V15" s="19" t="s">
        <v>92</v>
      </c>
      <c r="W15" s="25" t="s">
        <v>179</v>
      </c>
      <c r="X15" s="24">
        <v>45930</v>
      </c>
      <c r="Y15" s="24">
        <v>45960</v>
      </c>
      <c r="Z15" s="25"/>
      <c r="AA15" s="19"/>
      <c r="AB15" s="25"/>
      <c r="AC15" s="47"/>
      <c r="AD15" s="28" t="s">
        <v>175</v>
      </c>
      <c r="AE15" s="19" t="s">
        <v>82</v>
      </c>
      <c r="AF15" s="19">
        <v>876</v>
      </c>
      <c r="AG15" s="19" t="s">
        <v>83</v>
      </c>
      <c r="AH15" s="19">
        <v>1</v>
      </c>
      <c r="AI15" s="28">
        <v>27000000000</v>
      </c>
      <c r="AJ15" s="19" t="s">
        <v>84</v>
      </c>
      <c r="AK15" s="24">
        <v>45960</v>
      </c>
      <c r="AL15" s="24">
        <v>45960</v>
      </c>
      <c r="AM15" s="24">
        <v>46325</v>
      </c>
      <c r="AN15" s="21" t="s">
        <v>93</v>
      </c>
      <c r="AO15" s="19"/>
      <c r="AP15" s="19"/>
      <c r="AQ15" s="19"/>
      <c r="AR15" s="19"/>
      <c r="AS15" s="19"/>
      <c r="AT15" s="19"/>
      <c r="AU15" s="19"/>
      <c r="AV15" s="19"/>
      <c r="AW15" s="19"/>
      <c r="AX15" s="80"/>
      <c r="AY15" s="19"/>
      <c r="AZ15" s="19"/>
    </row>
    <row r="16" spans="1:52" s="27" customFormat="1" ht="344.25" customHeight="1" x14ac:dyDescent="0.35">
      <c r="A16" s="19">
        <v>4</v>
      </c>
      <c r="B16" s="20">
        <v>9</v>
      </c>
      <c r="C16" s="19" t="s">
        <v>79</v>
      </c>
      <c r="D16" s="19" t="s">
        <v>173</v>
      </c>
      <c r="E16" s="19" t="s">
        <v>174</v>
      </c>
      <c r="F16" s="19">
        <v>1</v>
      </c>
      <c r="G16" s="28" t="s">
        <v>180</v>
      </c>
      <c r="H16" s="28" t="s">
        <v>181</v>
      </c>
      <c r="I16" s="28" t="s">
        <v>182</v>
      </c>
      <c r="J16" s="21">
        <v>2</v>
      </c>
      <c r="K16" s="19"/>
      <c r="L16" s="19" t="s">
        <v>77</v>
      </c>
      <c r="M16" s="19" t="s">
        <v>178</v>
      </c>
      <c r="N16" s="19" t="s">
        <v>91</v>
      </c>
      <c r="O16" s="66">
        <v>695</v>
      </c>
      <c r="P16" s="66">
        <f>O16</f>
        <v>695</v>
      </c>
      <c r="Q16" s="66">
        <v>0</v>
      </c>
      <c r="R16" s="66">
        <f>P16</f>
        <v>695</v>
      </c>
      <c r="S16" s="66">
        <v>0</v>
      </c>
      <c r="T16" s="66">
        <v>0</v>
      </c>
      <c r="U16" s="19" t="s">
        <v>228</v>
      </c>
      <c r="V16" s="19" t="s">
        <v>92</v>
      </c>
      <c r="W16" s="19" t="s">
        <v>80</v>
      </c>
      <c r="X16" s="24">
        <v>45960</v>
      </c>
      <c r="Y16" s="24">
        <v>45991</v>
      </c>
      <c r="Z16" s="25"/>
      <c r="AA16" s="19"/>
      <c r="AB16" s="47"/>
      <c r="AC16" s="47"/>
      <c r="AD16" s="19" t="s">
        <v>180</v>
      </c>
      <c r="AE16" s="19" t="s">
        <v>82</v>
      </c>
      <c r="AF16" s="19">
        <v>796</v>
      </c>
      <c r="AG16" s="19" t="s">
        <v>168</v>
      </c>
      <c r="AH16" s="19">
        <v>470</v>
      </c>
      <c r="AI16" s="28">
        <v>27000000000</v>
      </c>
      <c r="AJ16" s="19" t="s">
        <v>84</v>
      </c>
      <c r="AK16" s="24">
        <v>46021</v>
      </c>
      <c r="AL16" s="24">
        <v>46052</v>
      </c>
      <c r="AM16" s="24">
        <v>46052</v>
      </c>
      <c r="AN16" s="21">
        <v>2026</v>
      </c>
      <c r="AO16" s="19"/>
      <c r="AP16" s="19"/>
      <c r="AQ16" s="19"/>
      <c r="AR16" s="19"/>
      <c r="AS16" s="19"/>
      <c r="AT16" s="19"/>
      <c r="AU16" s="19"/>
      <c r="AV16" s="19"/>
      <c r="AW16" s="19"/>
      <c r="AX16" s="80"/>
      <c r="AY16" s="19"/>
      <c r="AZ16" s="19"/>
    </row>
    <row r="17" spans="1:53" s="27" customFormat="1" ht="171.75" customHeight="1" x14ac:dyDescent="0.35">
      <c r="A17" s="19">
        <v>4</v>
      </c>
      <c r="B17" s="20">
        <v>10</v>
      </c>
      <c r="C17" s="19" t="s">
        <v>79</v>
      </c>
      <c r="D17" s="19" t="s">
        <v>173</v>
      </c>
      <c r="E17" s="19" t="s">
        <v>174</v>
      </c>
      <c r="F17" s="19">
        <v>1</v>
      </c>
      <c r="G17" s="28" t="s">
        <v>183</v>
      </c>
      <c r="H17" s="28" t="s">
        <v>176</v>
      </c>
      <c r="I17" s="28" t="s">
        <v>177</v>
      </c>
      <c r="J17" s="21">
        <v>2</v>
      </c>
      <c r="K17" s="19"/>
      <c r="L17" s="19" t="s">
        <v>77</v>
      </c>
      <c r="M17" s="19" t="s">
        <v>178</v>
      </c>
      <c r="N17" s="19" t="s">
        <v>91</v>
      </c>
      <c r="O17" s="66">
        <v>15390</v>
      </c>
      <c r="P17" s="66">
        <f>O17*1.2</f>
        <v>18468</v>
      </c>
      <c r="Q17" s="66">
        <f>P17</f>
        <v>18468</v>
      </c>
      <c r="R17" s="66">
        <v>0</v>
      </c>
      <c r="S17" s="66">
        <v>0</v>
      </c>
      <c r="T17" s="66">
        <v>0</v>
      </c>
      <c r="U17" s="19" t="s">
        <v>116</v>
      </c>
      <c r="V17" s="19" t="s">
        <v>92</v>
      </c>
      <c r="W17" s="25" t="s">
        <v>184</v>
      </c>
      <c r="X17" s="38">
        <v>45687</v>
      </c>
      <c r="Y17" s="38">
        <v>45687</v>
      </c>
      <c r="Z17" s="25" t="s">
        <v>185</v>
      </c>
      <c r="AA17" s="19" t="s">
        <v>186</v>
      </c>
      <c r="AB17" s="25">
        <v>7604258887</v>
      </c>
      <c r="AC17" s="47">
        <v>760401001</v>
      </c>
      <c r="AD17" s="19" t="s">
        <v>187</v>
      </c>
      <c r="AE17" s="19" t="s">
        <v>82</v>
      </c>
      <c r="AF17" s="19">
        <v>876</v>
      </c>
      <c r="AG17" s="19" t="s">
        <v>83</v>
      </c>
      <c r="AH17" s="19">
        <v>1</v>
      </c>
      <c r="AI17" s="28">
        <v>27000000000</v>
      </c>
      <c r="AJ17" s="19" t="s">
        <v>84</v>
      </c>
      <c r="AK17" s="24">
        <v>45687</v>
      </c>
      <c r="AL17" s="24">
        <v>45687</v>
      </c>
      <c r="AM17" s="24">
        <v>46052</v>
      </c>
      <c r="AN17" s="21" t="s">
        <v>93</v>
      </c>
      <c r="AO17" s="19"/>
      <c r="AP17" s="19"/>
      <c r="AQ17" s="19"/>
      <c r="AR17" s="19"/>
      <c r="AS17" s="19"/>
      <c r="AT17" s="19"/>
      <c r="AU17" s="19"/>
      <c r="AV17" s="19"/>
      <c r="AW17" s="19"/>
      <c r="AX17" s="80"/>
      <c r="AY17" s="19"/>
      <c r="AZ17" s="19"/>
    </row>
    <row r="18" spans="1:53" s="27" customFormat="1" ht="220.5" customHeight="1" x14ac:dyDescent="0.35">
      <c r="A18" s="19">
        <v>4</v>
      </c>
      <c r="B18" s="20">
        <v>11</v>
      </c>
      <c r="C18" s="19" t="s">
        <v>79</v>
      </c>
      <c r="D18" s="19" t="s">
        <v>173</v>
      </c>
      <c r="E18" s="19" t="s">
        <v>174</v>
      </c>
      <c r="F18" s="19">
        <v>1</v>
      </c>
      <c r="G18" s="28" t="s">
        <v>188</v>
      </c>
      <c r="H18" s="28" t="s">
        <v>176</v>
      </c>
      <c r="I18" s="28" t="s">
        <v>177</v>
      </c>
      <c r="J18" s="21">
        <v>2</v>
      </c>
      <c r="K18" s="19"/>
      <c r="L18" s="19" t="s">
        <v>77</v>
      </c>
      <c r="M18" s="19" t="s">
        <v>178</v>
      </c>
      <c r="N18" s="19" t="s">
        <v>91</v>
      </c>
      <c r="O18" s="66">
        <v>1262.7</v>
      </c>
      <c r="P18" s="66">
        <f>O18</f>
        <v>1262.7</v>
      </c>
      <c r="Q18" s="66">
        <f>P18</f>
        <v>1262.7</v>
      </c>
      <c r="R18" s="66">
        <v>0</v>
      </c>
      <c r="S18" s="66">
        <v>0</v>
      </c>
      <c r="T18" s="66">
        <v>0</v>
      </c>
      <c r="U18" s="19" t="s">
        <v>116</v>
      </c>
      <c r="V18" s="19" t="s">
        <v>92</v>
      </c>
      <c r="W18" s="25" t="s">
        <v>184</v>
      </c>
      <c r="X18" s="24">
        <v>45777</v>
      </c>
      <c r="Y18" s="38">
        <v>45777</v>
      </c>
      <c r="Z18" s="25" t="s">
        <v>185</v>
      </c>
      <c r="AA18" s="19" t="s">
        <v>186</v>
      </c>
      <c r="AB18" s="25">
        <v>7604258887</v>
      </c>
      <c r="AC18" s="47">
        <v>760401001</v>
      </c>
      <c r="AD18" s="19" t="s">
        <v>189</v>
      </c>
      <c r="AE18" s="19" t="s">
        <v>82</v>
      </c>
      <c r="AF18" s="19">
        <v>876</v>
      </c>
      <c r="AG18" s="19" t="s">
        <v>83</v>
      </c>
      <c r="AH18" s="19">
        <v>1</v>
      </c>
      <c r="AI18" s="28">
        <v>27000000000</v>
      </c>
      <c r="AJ18" s="19" t="s">
        <v>84</v>
      </c>
      <c r="AK18" s="24">
        <v>45777</v>
      </c>
      <c r="AL18" s="24">
        <v>45777</v>
      </c>
      <c r="AM18" s="24">
        <v>46052</v>
      </c>
      <c r="AN18" s="21" t="s">
        <v>93</v>
      </c>
      <c r="AO18" s="19"/>
      <c r="AP18" s="19"/>
      <c r="AQ18" s="19"/>
      <c r="AR18" s="19"/>
      <c r="AS18" s="19"/>
      <c r="AT18" s="19"/>
      <c r="AU18" s="19"/>
      <c r="AV18" s="19"/>
      <c r="AW18" s="19"/>
      <c r="AX18" s="80"/>
      <c r="AY18" s="19"/>
      <c r="AZ18" s="19" t="s">
        <v>255</v>
      </c>
    </row>
    <row r="19" spans="1:53" s="27" customFormat="1" ht="279" x14ac:dyDescent="0.35">
      <c r="A19" s="19">
        <v>4</v>
      </c>
      <c r="B19" s="20">
        <v>12</v>
      </c>
      <c r="C19" s="19" t="s">
        <v>79</v>
      </c>
      <c r="D19" s="19" t="s">
        <v>173</v>
      </c>
      <c r="E19" s="19" t="s">
        <v>174</v>
      </c>
      <c r="F19" s="19">
        <v>1</v>
      </c>
      <c r="G19" s="28" t="s">
        <v>199</v>
      </c>
      <c r="H19" s="28" t="s">
        <v>181</v>
      </c>
      <c r="I19" s="28" t="s">
        <v>182</v>
      </c>
      <c r="J19" s="21">
        <v>2</v>
      </c>
      <c r="K19" s="19"/>
      <c r="L19" s="19" t="s">
        <v>77</v>
      </c>
      <c r="M19" s="19" t="s">
        <v>90</v>
      </c>
      <c r="N19" s="19" t="s">
        <v>91</v>
      </c>
      <c r="O19" s="66">
        <v>280</v>
      </c>
      <c r="P19" s="66">
        <f>O19</f>
        <v>280</v>
      </c>
      <c r="Q19" s="66">
        <f t="shared" ref="Q19:Q23" si="0">P19</f>
        <v>280</v>
      </c>
      <c r="R19" s="66">
        <v>0</v>
      </c>
      <c r="S19" s="66">
        <v>0</v>
      </c>
      <c r="T19" s="66">
        <v>0</v>
      </c>
      <c r="U19" s="19" t="s">
        <v>116</v>
      </c>
      <c r="V19" s="19" t="s">
        <v>92</v>
      </c>
      <c r="W19" s="25" t="s">
        <v>184</v>
      </c>
      <c r="X19" s="24">
        <v>45838</v>
      </c>
      <c r="Y19" s="38">
        <v>45838</v>
      </c>
      <c r="Z19" s="25" t="s">
        <v>185</v>
      </c>
      <c r="AA19" s="19" t="s">
        <v>186</v>
      </c>
      <c r="AB19" s="25">
        <v>7604258887</v>
      </c>
      <c r="AC19" s="47">
        <v>760401001</v>
      </c>
      <c r="AD19" s="19" t="s">
        <v>200</v>
      </c>
      <c r="AE19" s="19" t="s">
        <v>82</v>
      </c>
      <c r="AF19" s="19">
        <v>876</v>
      </c>
      <c r="AG19" s="19" t="s">
        <v>83</v>
      </c>
      <c r="AH19" s="19">
        <v>1</v>
      </c>
      <c r="AI19" s="28">
        <v>27000000000</v>
      </c>
      <c r="AJ19" s="19" t="s">
        <v>84</v>
      </c>
      <c r="AK19" s="24">
        <v>45838</v>
      </c>
      <c r="AL19" s="24">
        <v>45838</v>
      </c>
      <c r="AM19" s="24">
        <v>46203</v>
      </c>
      <c r="AN19" s="21" t="s">
        <v>93</v>
      </c>
      <c r="AO19" s="19"/>
      <c r="AP19" s="19"/>
      <c r="AQ19" s="19"/>
      <c r="AR19" s="19"/>
      <c r="AS19" s="19"/>
      <c r="AT19" s="19"/>
      <c r="AU19" s="19"/>
      <c r="AV19" s="19"/>
      <c r="AW19" s="19"/>
      <c r="AX19" s="80"/>
      <c r="AY19" s="19"/>
      <c r="AZ19" s="19" t="s">
        <v>267</v>
      </c>
    </row>
    <row r="20" spans="1:53" s="27" customFormat="1" ht="264" customHeight="1" x14ac:dyDescent="0.35">
      <c r="A20" s="19">
        <v>4</v>
      </c>
      <c r="B20" s="20">
        <v>13</v>
      </c>
      <c r="C20" s="19" t="s">
        <v>79</v>
      </c>
      <c r="D20" s="19" t="s">
        <v>173</v>
      </c>
      <c r="E20" s="19" t="s">
        <v>174</v>
      </c>
      <c r="F20" s="19">
        <v>1</v>
      </c>
      <c r="G20" s="28" t="s">
        <v>213</v>
      </c>
      <c r="H20" s="28" t="s">
        <v>181</v>
      </c>
      <c r="I20" s="28" t="s">
        <v>182</v>
      </c>
      <c r="J20" s="21">
        <v>2</v>
      </c>
      <c r="K20" s="19"/>
      <c r="L20" s="19" t="s">
        <v>77</v>
      </c>
      <c r="M20" s="19" t="s">
        <v>90</v>
      </c>
      <c r="N20" s="19" t="s">
        <v>91</v>
      </c>
      <c r="O20" s="66">
        <v>6000</v>
      </c>
      <c r="P20" s="66">
        <f t="shared" ref="P20:P27" si="1">O20*1.2</f>
        <v>7200</v>
      </c>
      <c r="Q20" s="66">
        <f t="shared" si="0"/>
        <v>7200</v>
      </c>
      <c r="R20" s="66">
        <v>0</v>
      </c>
      <c r="S20" s="66">
        <v>0</v>
      </c>
      <c r="T20" s="66">
        <v>0</v>
      </c>
      <c r="U20" s="19" t="s">
        <v>227</v>
      </c>
      <c r="V20" s="19" t="s">
        <v>92</v>
      </c>
      <c r="W20" s="19" t="s">
        <v>80</v>
      </c>
      <c r="X20" s="24">
        <v>45960</v>
      </c>
      <c r="Y20" s="24">
        <v>45991</v>
      </c>
      <c r="Z20" s="25"/>
      <c r="AA20" s="19"/>
      <c r="AB20" s="47"/>
      <c r="AC20" s="47"/>
      <c r="AD20" s="28" t="s">
        <v>213</v>
      </c>
      <c r="AE20" s="19" t="s">
        <v>82</v>
      </c>
      <c r="AF20" s="19">
        <v>796</v>
      </c>
      <c r="AG20" s="19" t="s">
        <v>168</v>
      </c>
      <c r="AH20" s="19">
        <v>1</v>
      </c>
      <c r="AI20" s="28">
        <v>27000000000</v>
      </c>
      <c r="AJ20" s="19" t="s">
        <v>84</v>
      </c>
      <c r="AK20" s="24">
        <v>45991</v>
      </c>
      <c r="AL20" s="24">
        <v>45991</v>
      </c>
      <c r="AM20" s="24">
        <v>46021</v>
      </c>
      <c r="AN20" s="21">
        <v>2025</v>
      </c>
      <c r="AO20" s="19"/>
      <c r="AP20" s="19"/>
      <c r="AQ20" s="19"/>
      <c r="AR20" s="19"/>
      <c r="AS20" s="19"/>
      <c r="AT20" s="19"/>
      <c r="AU20" s="19"/>
      <c r="AV20" s="19"/>
      <c r="AW20" s="19"/>
      <c r="AX20" s="80"/>
      <c r="AY20" s="19"/>
      <c r="AZ20" s="25" t="s">
        <v>309</v>
      </c>
    </row>
    <row r="21" spans="1:53" s="27" customFormat="1" ht="409.5" x14ac:dyDescent="0.35">
      <c r="A21" s="185">
        <v>4</v>
      </c>
      <c r="B21" s="186">
        <v>14</v>
      </c>
      <c r="C21" s="185" t="s">
        <v>79</v>
      </c>
      <c r="D21" s="185" t="s">
        <v>173</v>
      </c>
      <c r="E21" s="185" t="s">
        <v>174</v>
      </c>
      <c r="F21" s="185">
        <v>1</v>
      </c>
      <c r="G21" s="187" t="s">
        <v>214</v>
      </c>
      <c r="H21" s="187" t="s">
        <v>176</v>
      </c>
      <c r="I21" s="187" t="s">
        <v>177</v>
      </c>
      <c r="J21" s="188">
        <v>2</v>
      </c>
      <c r="K21" s="185"/>
      <c r="L21" s="185" t="s">
        <v>77</v>
      </c>
      <c r="M21" s="185" t="s">
        <v>171</v>
      </c>
      <c r="N21" s="185" t="s">
        <v>91</v>
      </c>
      <c r="O21" s="189">
        <v>66666.67</v>
      </c>
      <c r="P21" s="189">
        <f t="shared" si="1"/>
        <v>80000.004000000001</v>
      </c>
      <c r="Q21" s="189">
        <f t="shared" si="0"/>
        <v>80000.004000000001</v>
      </c>
      <c r="R21" s="189">
        <v>0</v>
      </c>
      <c r="S21" s="189">
        <v>0</v>
      </c>
      <c r="T21" s="189">
        <v>0</v>
      </c>
      <c r="U21" s="185" t="s">
        <v>116</v>
      </c>
      <c r="V21" s="185" t="s">
        <v>92</v>
      </c>
      <c r="W21" s="190" t="s">
        <v>184</v>
      </c>
      <c r="X21" s="191">
        <v>45991</v>
      </c>
      <c r="Y21" s="191">
        <v>45991</v>
      </c>
      <c r="Z21" s="190" t="s">
        <v>185</v>
      </c>
      <c r="AA21" s="185" t="s">
        <v>186</v>
      </c>
      <c r="AB21" s="190">
        <v>7604258887</v>
      </c>
      <c r="AC21" s="192">
        <v>760401001</v>
      </c>
      <c r="AD21" s="187" t="s">
        <v>214</v>
      </c>
      <c r="AE21" s="185" t="s">
        <v>82</v>
      </c>
      <c r="AF21" s="185">
        <v>876</v>
      </c>
      <c r="AG21" s="185" t="s">
        <v>83</v>
      </c>
      <c r="AH21" s="185">
        <v>1</v>
      </c>
      <c r="AI21" s="187">
        <v>27000000000</v>
      </c>
      <c r="AJ21" s="185" t="s">
        <v>84</v>
      </c>
      <c r="AK21" s="191">
        <v>45991</v>
      </c>
      <c r="AL21" s="191">
        <v>45991</v>
      </c>
      <c r="AM21" s="191">
        <v>45991</v>
      </c>
      <c r="AN21" s="188" t="s">
        <v>93</v>
      </c>
      <c r="AO21" s="185"/>
      <c r="AP21" s="185"/>
      <c r="AQ21" s="185"/>
      <c r="AR21" s="185"/>
      <c r="AS21" s="185"/>
      <c r="AT21" s="185"/>
      <c r="AU21" s="185"/>
      <c r="AV21" s="185"/>
      <c r="AW21" s="185"/>
      <c r="AX21" s="193"/>
      <c r="AY21" s="185"/>
      <c r="AZ21" s="185" t="s">
        <v>307</v>
      </c>
    </row>
    <row r="22" spans="1:53" s="27" customFormat="1" ht="336" customHeight="1" x14ac:dyDescent="0.35">
      <c r="A22" s="19">
        <v>4</v>
      </c>
      <c r="B22" s="20">
        <v>15</v>
      </c>
      <c r="C22" s="19" t="s">
        <v>79</v>
      </c>
      <c r="D22" s="19" t="s">
        <v>173</v>
      </c>
      <c r="E22" s="19" t="s">
        <v>174</v>
      </c>
      <c r="F22" s="19">
        <v>1</v>
      </c>
      <c r="G22" s="28" t="s">
        <v>201</v>
      </c>
      <c r="H22" s="28" t="s">
        <v>181</v>
      </c>
      <c r="I22" s="28" t="s">
        <v>182</v>
      </c>
      <c r="J22" s="21">
        <v>2</v>
      </c>
      <c r="K22" s="19"/>
      <c r="L22" s="19" t="s">
        <v>77</v>
      </c>
      <c r="M22" s="19" t="s">
        <v>90</v>
      </c>
      <c r="N22" s="19" t="s">
        <v>91</v>
      </c>
      <c r="O22" s="66">
        <v>620.83000000000004</v>
      </c>
      <c r="P22" s="66">
        <f t="shared" si="1"/>
        <v>744.99599999999998</v>
      </c>
      <c r="Q22" s="66">
        <f t="shared" si="0"/>
        <v>744.99599999999998</v>
      </c>
      <c r="R22" s="66">
        <v>0</v>
      </c>
      <c r="S22" s="66">
        <v>0</v>
      </c>
      <c r="T22" s="66">
        <v>0</v>
      </c>
      <c r="U22" s="19" t="s">
        <v>228</v>
      </c>
      <c r="V22" s="19" t="s">
        <v>92</v>
      </c>
      <c r="W22" s="19" t="s">
        <v>80</v>
      </c>
      <c r="X22" s="24">
        <v>45960</v>
      </c>
      <c r="Y22" s="24">
        <v>45991</v>
      </c>
      <c r="Z22" s="25"/>
      <c r="AA22" s="19"/>
      <c r="AB22" s="47"/>
      <c r="AC22" s="47"/>
      <c r="AD22" s="28" t="s">
        <v>201</v>
      </c>
      <c r="AE22" s="19" t="s">
        <v>82</v>
      </c>
      <c r="AF22" s="19">
        <v>796</v>
      </c>
      <c r="AG22" s="19" t="s">
        <v>168</v>
      </c>
      <c r="AH22" s="19">
        <v>26</v>
      </c>
      <c r="AI22" s="28">
        <v>27000000000</v>
      </c>
      <c r="AJ22" s="19" t="s">
        <v>84</v>
      </c>
      <c r="AK22" s="24">
        <v>45991</v>
      </c>
      <c r="AL22" s="24">
        <v>45991</v>
      </c>
      <c r="AM22" s="24">
        <v>46325</v>
      </c>
      <c r="AN22" s="21" t="s">
        <v>93</v>
      </c>
      <c r="AO22" s="19"/>
      <c r="AP22" s="19"/>
      <c r="AQ22" s="19"/>
      <c r="AR22" s="19"/>
      <c r="AS22" s="19"/>
      <c r="AT22" s="19"/>
      <c r="AU22" s="19"/>
      <c r="AV22" s="19"/>
      <c r="AW22" s="19"/>
      <c r="AX22" s="80"/>
      <c r="AY22" s="19"/>
      <c r="AZ22" s="19" t="s">
        <v>308</v>
      </c>
    </row>
    <row r="23" spans="1:53" s="27" customFormat="1" ht="162.75" x14ac:dyDescent="0.35">
      <c r="A23" s="19">
        <v>4</v>
      </c>
      <c r="B23" s="20">
        <v>16</v>
      </c>
      <c r="C23" s="19" t="s">
        <v>79</v>
      </c>
      <c r="D23" s="19" t="s">
        <v>173</v>
      </c>
      <c r="E23" s="19" t="s">
        <v>174</v>
      </c>
      <c r="F23" s="19">
        <v>1</v>
      </c>
      <c r="G23" s="28" t="s">
        <v>205</v>
      </c>
      <c r="H23" s="19" t="s">
        <v>191</v>
      </c>
      <c r="I23" s="19" t="s">
        <v>206</v>
      </c>
      <c r="J23" s="21">
        <v>2</v>
      </c>
      <c r="K23" s="19"/>
      <c r="L23" s="19" t="s">
        <v>77</v>
      </c>
      <c r="M23" s="19" t="s">
        <v>171</v>
      </c>
      <c r="N23" s="19" t="s">
        <v>91</v>
      </c>
      <c r="O23" s="66">
        <v>763.26</v>
      </c>
      <c r="P23" s="66">
        <f t="shared" si="1"/>
        <v>915.91199999999992</v>
      </c>
      <c r="Q23" s="66">
        <f t="shared" si="0"/>
        <v>915.91199999999992</v>
      </c>
      <c r="R23" s="66">
        <v>0</v>
      </c>
      <c r="S23" s="66">
        <v>0</v>
      </c>
      <c r="T23" s="66">
        <v>0</v>
      </c>
      <c r="U23" s="19" t="s">
        <v>228</v>
      </c>
      <c r="V23" s="19" t="s">
        <v>92</v>
      </c>
      <c r="W23" s="19" t="s">
        <v>80</v>
      </c>
      <c r="X23" s="24">
        <v>45838</v>
      </c>
      <c r="Y23" s="24">
        <v>45868</v>
      </c>
      <c r="Z23" s="25"/>
      <c r="AA23" s="19"/>
      <c r="AB23" s="47"/>
      <c r="AC23" s="47"/>
      <c r="AD23" s="28" t="s">
        <v>205</v>
      </c>
      <c r="AE23" s="19" t="s">
        <v>82</v>
      </c>
      <c r="AF23" s="19">
        <v>796</v>
      </c>
      <c r="AG23" s="19" t="s">
        <v>168</v>
      </c>
      <c r="AH23" s="19">
        <v>1</v>
      </c>
      <c r="AI23" s="19">
        <v>27000000000</v>
      </c>
      <c r="AJ23" s="19" t="s">
        <v>84</v>
      </c>
      <c r="AK23" s="24">
        <v>45868</v>
      </c>
      <c r="AL23" s="24">
        <v>45868</v>
      </c>
      <c r="AM23" s="24">
        <v>45899</v>
      </c>
      <c r="AN23" s="43">
        <v>2025</v>
      </c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</row>
    <row r="24" spans="1:53" s="27" customFormat="1" ht="354" customHeight="1" x14ac:dyDescent="0.35">
      <c r="A24" s="43">
        <v>4</v>
      </c>
      <c r="B24" s="20">
        <v>17</v>
      </c>
      <c r="C24" s="19" t="s">
        <v>79</v>
      </c>
      <c r="D24" s="19" t="s">
        <v>173</v>
      </c>
      <c r="E24" s="19" t="s">
        <v>174</v>
      </c>
      <c r="F24" s="19">
        <v>1</v>
      </c>
      <c r="G24" s="19" t="s">
        <v>193</v>
      </c>
      <c r="H24" s="19" t="s">
        <v>191</v>
      </c>
      <c r="I24" s="19" t="s">
        <v>192</v>
      </c>
      <c r="J24" s="19">
        <v>2</v>
      </c>
      <c r="K24" s="81"/>
      <c r="L24" s="19" t="s">
        <v>77</v>
      </c>
      <c r="M24" s="19" t="s">
        <v>90</v>
      </c>
      <c r="N24" s="19" t="s">
        <v>91</v>
      </c>
      <c r="O24" s="66">
        <v>1270</v>
      </c>
      <c r="P24" s="66">
        <f t="shared" si="1"/>
        <v>1524</v>
      </c>
      <c r="Q24" s="66">
        <v>457.2</v>
      </c>
      <c r="R24" s="82">
        <v>1066.8</v>
      </c>
      <c r="S24" s="82">
        <v>0</v>
      </c>
      <c r="T24" s="82">
        <v>0</v>
      </c>
      <c r="U24" s="25" t="s">
        <v>228</v>
      </c>
      <c r="V24" s="19" t="s">
        <v>92</v>
      </c>
      <c r="W24" s="19" t="s">
        <v>80</v>
      </c>
      <c r="X24" s="24">
        <v>45899</v>
      </c>
      <c r="Y24" s="24">
        <v>45930</v>
      </c>
      <c r="Z24" s="83"/>
      <c r="AA24" s="84"/>
      <c r="AB24" s="81"/>
      <c r="AC24" s="81"/>
      <c r="AD24" s="19" t="s">
        <v>193</v>
      </c>
      <c r="AE24" s="19" t="s">
        <v>82</v>
      </c>
      <c r="AF24" s="19">
        <v>876</v>
      </c>
      <c r="AG24" s="19" t="s">
        <v>83</v>
      </c>
      <c r="AH24" s="19">
        <v>1</v>
      </c>
      <c r="AI24" s="19">
        <v>27000000000</v>
      </c>
      <c r="AJ24" s="19" t="s">
        <v>84</v>
      </c>
      <c r="AK24" s="24">
        <v>45960</v>
      </c>
      <c r="AL24" s="24">
        <v>45960</v>
      </c>
      <c r="AM24" s="24">
        <v>46325</v>
      </c>
      <c r="AN24" s="43" t="s">
        <v>93</v>
      </c>
      <c r="AO24" s="83"/>
      <c r="AP24" s="81"/>
      <c r="AQ24" s="81"/>
      <c r="AR24" s="81"/>
      <c r="AS24" s="85"/>
      <c r="AT24" s="86"/>
      <c r="AU24" s="87"/>
      <c r="AV24" s="81"/>
      <c r="AW24" s="81"/>
      <c r="AX24" s="81"/>
      <c r="AY24" s="81"/>
      <c r="AZ24" s="81"/>
    </row>
    <row r="25" spans="1:53" s="27" customFormat="1" ht="162.75" x14ac:dyDescent="0.35">
      <c r="A25" s="43">
        <v>4</v>
      </c>
      <c r="B25" s="20">
        <v>18</v>
      </c>
      <c r="C25" s="19" t="s">
        <v>79</v>
      </c>
      <c r="D25" s="19" t="s">
        <v>173</v>
      </c>
      <c r="E25" s="19" t="s">
        <v>174</v>
      </c>
      <c r="F25" s="19">
        <v>1</v>
      </c>
      <c r="G25" s="19" t="s">
        <v>194</v>
      </c>
      <c r="H25" s="19" t="s">
        <v>191</v>
      </c>
      <c r="I25" s="19" t="s">
        <v>195</v>
      </c>
      <c r="J25" s="19">
        <v>2</v>
      </c>
      <c r="K25" s="81"/>
      <c r="L25" s="19" t="s">
        <v>77</v>
      </c>
      <c r="M25" s="19" t="s">
        <v>90</v>
      </c>
      <c r="N25" s="19" t="s">
        <v>91</v>
      </c>
      <c r="O25" s="66">
        <v>1939.17</v>
      </c>
      <c r="P25" s="66">
        <f t="shared" si="1"/>
        <v>2327.0039999999999</v>
      </c>
      <c r="Q25" s="66">
        <f>P25</f>
        <v>2327.0039999999999</v>
      </c>
      <c r="R25" s="82">
        <v>0</v>
      </c>
      <c r="S25" s="82">
        <v>0</v>
      </c>
      <c r="T25" s="82">
        <v>0</v>
      </c>
      <c r="U25" s="25" t="s">
        <v>228</v>
      </c>
      <c r="V25" s="19" t="s">
        <v>92</v>
      </c>
      <c r="W25" s="19" t="s">
        <v>80</v>
      </c>
      <c r="X25" s="24">
        <v>45747</v>
      </c>
      <c r="Y25" s="24">
        <v>45777</v>
      </c>
      <c r="Z25" s="83"/>
      <c r="AA25" s="84"/>
      <c r="AB25" s="81"/>
      <c r="AC25" s="81"/>
      <c r="AD25" s="19" t="s">
        <v>194</v>
      </c>
      <c r="AE25" s="19" t="s">
        <v>82</v>
      </c>
      <c r="AF25" s="19">
        <v>796</v>
      </c>
      <c r="AG25" s="19" t="s">
        <v>168</v>
      </c>
      <c r="AH25" s="19">
        <v>26</v>
      </c>
      <c r="AI25" s="19">
        <v>27000000000</v>
      </c>
      <c r="AJ25" s="19" t="s">
        <v>84</v>
      </c>
      <c r="AK25" s="24">
        <v>45808</v>
      </c>
      <c r="AL25" s="24">
        <v>45808</v>
      </c>
      <c r="AM25" s="24">
        <v>45838</v>
      </c>
      <c r="AN25" s="43">
        <v>2025</v>
      </c>
      <c r="AO25" s="83"/>
      <c r="AP25" s="81"/>
      <c r="AQ25" s="81"/>
      <c r="AR25" s="81"/>
      <c r="AS25" s="85"/>
      <c r="AT25" s="86"/>
      <c r="AU25" s="87"/>
      <c r="AV25" s="81"/>
      <c r="AW25" s="81"/>
      <c r="AX25" s="81"/>
      <c r="AY25" s="81"/>
      <c r="AZ25" s="81"/>
    </row>
    <row r="26" spans="1:53" s="27" customFormat="1" ht="409.5" x14ac:dyDescent="0.35">
      <c r="A26" s="43">
        <v>4</v>
      </c>
      <c r="B26" s="20">
        <v>19</v>
      </c>
      <c r="C26" s="19" t="s">
        <v>79</v>
      </c>
      <c r="D26" s="19" t="s">
        <v>173</v>
      </c>
      <c r="E26" s="19" t="s">
        <v>174</v>
      </c>
      <c r="F26" s="19">
        <v>1</v>
      </c>
      <c r="G26" s="19" t="s">
        <v>196</v>
      </c>
      <c r="H26" s="19" t="s">
        <v>197</v>
      </c>
      <c r="I26" s="19" t="s">
        <v>198</v>
      </c>
      <c r="J26" s="19">
        <v>2</v>
      </c>
      <c r="K26" s="81"/>
      <c r="L26" s="19" t="s">
        <v>77</v>
      </c>
      <c r="M26" s="19" t="s">
        <v>90</v>
      </c>
      <c r="N26" s="19" t="s">
        <v>91</v>
      </c>
      <c r="O26" s="66">
        <v>3323.33</v>
      </c>
      <c r="P26" s="66">
        <f t="shared" si="1"/>
        <v>3987.9959999999996</v>
      </c>
      <c r="Q26" s="66">
        <f>P26</f>
        <v>3987.9959999999996</v>
      </c>
      <c r="R26" s="82">
        <v>0</v>
      </c>
      <c r="S26" s="82">
        <v>0</v>
      </c>
      <c r="T26" s="82">
        <v>0</v>
      </c>
      <c r="U26" s="25" t="s">
        <v>228</v>
      </c>
      <c r="V26" s="19" t="s">
        <v>92</v>
      </c>
      <c r="W26" s="19" t="s">
        <v>80</v>
      </c>
      <c r="X26" s="24">
        <v>45930</v>
      </c>
      <c r="Y26" s="24">
        <v>45960</v>
      </c>
      <c r="Z26" s="83"/>
      <c r="AA26" s="84"/>
      <c r="AB26" s="81"/>
      <c r="AC26" s="81"/>
      <c r="AD26" s="19" t="s">
        <v>196</v>
      </c>
      <c r="AE26" s="19" t="s">
        <v>82</v>
      </c>
      <c r="AF26" s="19">
        <v>796</v>
      </c>
      <c r="AG26" s="19" t="s">
        <v>168</v>
      </c>
      <c r="AH26" s="19">
        <v>40</v>
      </c>
      <c r="AI26" s="19">
        <v>27000000000</v>
      </c>
      <c r="AJ26" s="19" t="s">
        <v>84</v>
      </c>
      <c r="AK26" s="24">
        <v>45960</v>
      </c>
      <c r="AL26" s="24">
        <v>45960</v>
      </c>
      <c r="AM26" s="24">
        <v>46021</v>
      </c>
      <c r="AN26" s="43">
        <v>2025</v>
      </c>
      <c r="AO26" s="83"/>
      <c r="AP26" s="81"/>
      <c r="AQ26" s="81"/>
      <c r="AR26" s="81"/>
      <c r="AS26" s="85"/>
      <c r="AT26" s="86"/>
      <c r="AU26" s="87"/>
      <c r="AV26" s="81"/>
      <c r="AW26" s="81"/>
      <c r="AX26" s="81"/>
      <c r="AY26" s="81"/>
      <c r="AZ26" s="81" t="s">
        <v>288</v>
      </c>
    </row>
    <row r="27" spans="1:53" s="27" customFormat="1" ht="158.25" customHeight="1" x14ac:dyDescent="0.35">
      <c r="A27" s="43">
        <v>4</v>
      </c>
      <c r="B27" s="20">
        <v>20</v>
      </c>
      <c r="C27" s="19" t="s">
        <v>79</v>
      </c>
      <c r="D27" s="19" t="s">
        <v>173</v>
      </c>
      <c r="E27" s="19" t="s">
        <v>174</v>
      </c>
      <c r="F27" s="19">
        <v>1</v>
      </c>
      <c r="G27" s="19" t="s">
        <v>190</v>
      </c>
      <c r="H27" s="19" t="s">
        <v>191</v>
      </c>
      <c r="I27" s="19" t="s">
        <v>192</v>
      </c>
      <c r="J27" s="19">
        <v>2</v>
      </c>
      <c r="K27" s="81"/>
      <c r="L27" s="19" t="s">
        <v>77</v>
      </c>
      <c r="M27" s="19" t="s">
        <v>90</v>
      </c>
      <c r="N27" s="19" t="s">
        <v>91</v>
      </c>
      <c r="O27" s="66">
        <v>2646</v>
      </c>
      <c r="P27" s="66">
        <f t="shared" si="1"/>
        <v>3175.2</v>
      </c>
      <c r="Q27" s="66">
        <f>P27</f>
        <v>3175.2</v>
      </c>
      <c r="R27" s="82">
        <v>0</v>
      </c>
      <c r="S27" s="82">
        <v>0</v>
      </c>
      <c r="T27" s="82">
        <v>0</v>
      </c>
      <c r="U27" s="25" t="s">
        <v>228</v>
      </c>
      <c r="V27" s="19" t="s">
        <v>92</v>
      </c>
      <c r="W27" s="19" t="s">
        <v>80</v>
      </c>
      <c r="X27" s="24">
        <v>45991</v>
      </c>
      <c r="Y27" s="24">
        <v>46021</v>
      </c>
      <c r="Z27" s="83"/>
      <c r="AA27" s="84"/>
      <c r="AB27" s="81"/>
      <c r="AC27" s="81"/>
      <c r="AD27" s="19" t="s">
        <v>190</v>
      </c>
      <c r="AE27" s="19" t="s">
        <v>82</v>
      </c>
      <c r="AF27" s="19">
        <v>876</v>
      </c>
      <c r="AG27" s="19" t="s">
        <v>83</v>
      </c>
      <c r="AH27" s="19">
        <v>1</v>
      </c>
      <c r="AI27" s="19">
        <v>27000000000</v>
      </c>
      <c r="AJ27" s="19" t="s">
        <v>84</v>
      </c>
      <c r="AK27" s="24">
        <v>46052</v>
      </c>
      <c r="AL27" s="24">
        <v>46052</v>
      </c>
      <c r="AM27" s="24">
        <v>46386</v>
      </c>
      <c r="AN27" s="43">
        <v>2026</v>
      </c>
      <c r="AO27" s="83"/>
      <c r="AP27" s="81"/>
      <c r="AQ27" s="81"/>
      <c r="AR27" s="81"/>
      <c r="AS27" s="85"/>
      <c r="AT27" s="86"/>
      <c r="AU27" s="87"/>
      <c r="AV27" s="81"/>
      <c r="AW27" s="81"/>
      <c r="AX27" s="81"/>
      <c r="AY27" s="81"/>
      <c r="AZ27" s="81"/>
    </row>
    <row r="28" spans="1:53" s="51" customFormat="1" ht="229.5" customHeight="1" x14ac:dyDescent="0.35">
      <c r="A28" s="25">
        <v>7</v>
      </c>
      <c r="B28" s="20">
        <v>21</v>
      </c>
      <c r="C28" s="30" t="s">
        <v>79</v>
      </c>
      <c r="D28" s="30" t="s">
        <v>120</v>
      </c>
      <c r="E28" s="25" t="s">
        <v>121</v>
      </c>
      <c r="F28" s="30">
        <v>1</v>
      </c>
      <c r="G28" s="25" t="s">
        <v>122</v>
      </c>
      <c r="H28" s="25" t="s">
        <v>123</v>
      </c>
      <c r="I28" s="25" t="s">
        <v>124</v>
      </c>
      <c r="J28" s="25">
        <v>1</v>
      </c>
      <c r="K28" s="25" t="s">
        <v>125</v>
      </c>
      <c r="L28" s="30" t="s">
        <v>77</v>
      </c>
      <c r="M28" s="25" t="s">
        <v>126</v>
      </c>
      <c r="N28" s="30" t="s">
        <v>78</v>
      </c>
      <c r="O28" s="45">
        <v>372000</v>
      </c>
      <c r="P28" s="45">
        <v>372000</v>
      </c>
      <c r="Q28" s="45">
        <v>93000</v>
      </c>
      <c r="R28" s="45">
        <v>124000</v>
      </c>
      <c r="S28" s="45">
        <v>124000</v>
      </c>
      <c r="T28" s="45">
        <v>31000</v>
      </c>
      <c r="U28" s="25" t="s">
        <v>127</v>
      </c>
      <c r="V28" s="19" t="s">
        <v>92</v>
      </c>
      <c r="W28" s="30" t="s">
        <v>80</v>
      </c>
      <c r="X28" s="46">
        <v>45746</v>
      </c>
      <c r="Y28" s="46">
        <v>45777</v>
      </c>
      <c r="Z28" s="25"/>
      <c r="AA28" s="25"/>
      <c r="AB28" s="47"/>
      <c r="AC28" s="47"/>
      <c r="AD28" s="25" t="s">
        <v>122</v>
      </c>
      <c r="AE28" s="30" t="s">
        <v>82</v>
      </c>
      <c r="AF28" s="19">
        <v>384</v>
      </c>
      <c r="AG28" s="30" t="s">
        <v>229</v>
      </c>
      <c r="AH28" s="93">
        <v>400000000</v>
      </c>
      <c r="AI28" s="30">
        <v>27000000000</v>
      </c>
      <c r="AJ28" s="30" t="s">
        <v>84</v>
      </c>
      <c r="AK28" s="46">
        <v>45777</v>
      </c>
      <c r="AL28" s="36">
        <v>45777</v>
      </c>
      <c r="AM28" s="24">
        <f>AL28+3*365</f>
        <v>46872</v>
      </c>
      <c r="AN28" s="48" t="s">
        <v>128</v>
      </c>
      <c r="AO28" s="25" t="s">
        <v>202</v>
      </c>
      <c r="AP28" s="25"/>
      <c r="AQ28" s="25"/>
      <c r="AR28" s="25"/>
      <c r="AS28" s="25"/>
      <c r="AT28" s="25"/>
      <c r="AU28" s="25"/>
      <c r="AV28" s="25"/>
      <c r="AW28" s="25"/>
      <c r="AX28" s="25"/>
      <c r="AY28" s="49"/>
      <c r="AZ28" s="25" t="s">
        <v>246</v>
      </c>
      <c r="BA28" s="50"/>
    </row>
    <row r="29" spans="1:53" s="51" customFormat="1" ht="192" customHeight="1" x14ac:dyDescent="0.35">
      <c r="A29" s="25">
        <v>7</v>
      </c>
      <c r="B29" s="20">
        <v>22</v>
      </c>
      <c r="C29" s="30" t="s">
        <v>79</v>
      </c>
      <c r="D29" s="30" t="s">
        <v>120</v>
      </c>
      <c r="E29" s="25" t="s">
        <v>121</v>
      </c>
      <c r="F29" s="30">
        <v>1</v>
      </c>
      <c r="G29" s="25" t="s">
        <v>122</v>
      </c>
      <c r="H29" s="25" t="s">
        <v>123</v>
      </c>
      <c r="I29" s="25" t="s">
        <v>124</v>
      </c>
      <c r="J29" s="25">
        <v>1</v>
      </c>
      <c r="K29" s="25" t="s">
        <v>125</v>
      </c>
      <c r="L29" s="30" t="s">
        <v>77</v>
      </c>
      <c r="M29" s="25" t="s">
        <v>126</v>
      </c>
      <c r="N29" s="30" t="s">
        <v>78</v>
      </c>
      <c r="O29" s="44">
        <v>279000</v>
      </c>
      <c r="P29" s="44">
        <v>279000</v>
      </c>
      <c r="Q29" s="45">
        <v>69750</v>
      </c>
      <c r="R29" s="52">
        <v>93000</v>
      </c>
      <c r="S29" s="45">
        <v>93000</v>
      </c>
      <c r="T29" s="45">
        <v>23250</v>
      </c>
      <c r="U29" s="25" t="s">
        <v>127</v>
      </c>
      <c r="V29" s="19" t="s">
        <v>92</v>
      </c>
      <c r="W29" s="30" t="s">
        <v>80</v>
      </c>
      <c r="X29" s="46">
        <v>45746</v>
      </c>
      <c r="Y29" s="46">
        <v>45777</v>
      </c>
      <c r="Z29" s="25"/>
      <c r="AA29" s="25"/>
      <c r="AB29" s="47"/>
      <c r="AC29" s="47"/>
      <c r="AD29" s="25" t="s">
        <v>122</v>
      </c>
      <c r="AE29" s="30" t="s">
        <v>82</v>
      </c>
      <c r="AF29" s="19">
        <v>384</v>
      </c>
      <c r="AG29" s="30" t="s">
        <v>229</v>
      </c>
      <c r="AH29" s="93">
        <v>300000000</v>
      </c>
      <c r="AI29" s="30">
        <v>27000000000</v>
      </c>
      <c r="AJ29" s="30" t="s">
        <v>84</v>
      </c>
      <c r="AK29" s="46">
        <v>45777</v>
      </c>
      <c r="AL29" s="36">
        <v>45777</v>
      </c>
      <c r="AM29" s="24">
        <f>AL29+3*365</f>
        <v>46872</v>
      </c>
      <c r="AN29" s="48" t="s">
        <v>128</v>
      </c>
      <c r="AO29" s="25" t="s">
        <v>203</v>
      </c>
      <c r="AP29" s="25"/>
      <c r="AQ29" s="25"/>
      <c r="AR29" s="25"/>
      <c r="AS29" s="25"/>
      <c r="AT29" s="25"/>
      <c r="AU29" s="25"/>
      <c r="AV29" s="25"/>
      <c r="AW29" s="25"/>
      <c r="AX29" s="25"/>
      <c r="AY29" s="49"/>
      <c r="AZ29" s="25" t="s">
        <v>246</v>
      </c>
      <c r="BA29" s="50"/>
    </row>
    <row r="30" spans="1:53" s="51" customFormat="1" ht="243.75" customHeight="1" x14ac:dyDescent="0.35">
      <c r="A30" s="25">
        <v>7</v>
      </c>
      <c r="B30" s="20">
        <v>23</v>
      </c>
      <c r="C30" s="30" t="s">
        <v>79</v>
      </c>
      <c r="D30" s="30" t="s">
        <v>120</v>
      </c>
      <c r="E30" s="25" t="s">
        <v>121</v>
      </c>
      <c r="F30" s="30">
        <v>1</v>
      </c>
      <c r="G30" s="25" t="s">
        <v>122</v>
      </c>
      <c r="H30" s="25" t="s">
        <v>123</v>
      </c>
      <c r="I30" s="25" t="s">
        <v>124</v>
      </c>
      <c r="J30" s="25">
        <v>1</v>
      </c>
      <c r="K30" s="25" t="s">
        <v>125</v>
      </c>
      <c r="L30" s="30" t="s">
        <v>77</v>
      </c>
      <c r="M30" s="25" t="s">
        <v>126</v>
      </c>
      <c r="N30" s="30" t="s">
        <v>78</v>
      </c>
      <c r="O30" s="44">
        <v>186000</v>
      </c>
      <c r="P30" s="44">
        <v>186000</v>
      </c>
      <c r="Q30" s="45">
        <v>46500</v>
      </c>
      <c r="R30" s="52">
        <v>62000</v>
      </c>
      <c r="S30" s="45">
        <v>62000</v>
      </c>
      <c r="T30" s="45">
        <v>15500</v>
      </c>
      <c r="U30" s="25" t="s">
        <v>127</v>
      </c>
      <c r="V30" s="19" t="s">
        <v>92</v>
      </c>
      <c r="W30" s="30" t="s">
        <v>80</v>
      </c>
      <c r="X30" s="46">
        <v>45746</v>
      </c>
      <c r="Y30" s="46">
        <v>45777</v>
      </c>
      <c r="Z30" s="25"/>
      <c r="AA30" s="25"/>
      <c r="AB30" s="47"/>
      <c r="AC30" s="47"/>
      <c r="AD30" s="25" t="s">
        <v>122</v>
      </c>
      <c r="AE30" s="30" t="s">
        <v>82</v>
      </c>
      <c r="AF30" s="19">
        <v>384</v>
      </c>
      <c r="AG30" s="30" t="s">
        <v>229</v>
      </c>
      <c r="AH30" s="93">
        <v>200000000</v>
      </c>
      <c r="AI30" s="30">
        <v>27000000000</v>
      </c>
      <c r="AJ30" s="30" t="s">
        <v>84</v>
      </c>
      <c r="AK30" s="46">
        <v>45777</v>
      </c>
      <c r="AL30" s="36">
        <v>45777</v>
      </c>
      <c r="AM30" s="24">
        <f>AL30+3*365</f>
        <v>46872</v>
      </c>
      <c r="AN30" s="48" t="s">
        <v>128</v>
      </c>
      <c r="AO30" s="25" t="s">
        <v>204</v>
      </c>
      <c r="AP30" s="25"/>
      <c r="AQ30" s="25"/>
      <c r="AR30" s="25"/>
      <c r="AS30" s="25"/>
      <c r="AT30" s="25"/>
      <c r="AU30" s="25"/>
      <c r="AV30" s="25"/>
      <c r="AW30" s="25"/>
      <c r="AX30" s="25"/>
      <c r="AY30" s="49"/>
      <c r="AZ30" s="25" t="s">
        <v>246</v>
      </c>
      <c r="BA30" s="50"/>
    </row>
    <row r="31" spans="1:53" s="42" customFormat="1" ht="99" customHeight="1" outlineLevel="1" x14ac:dyDescent="0.35">
      <c r="A31" s="29">
        <v>7</v>
      </c>
      <c r="B31" s="20">
        <v>24</v>
      </c>
      <c r="C31" s="30" t="s">
        <v>79</v>
      </c>
      <c r="D31" s="30" t="s">
        <v>129</v>
      </c>
      <c r="E31" s="30" t="s">
        <v>76</v>
      </c>
      <c r="F31" s="30">
        <v>1</v>
      </c>
      <c r="G31" s="30" t="s">
        <v>130</v>
      </c>
      <c r="H31" s="53" t="s">
        <v>131</v>
      </c>
      <c r="I31" s="53" t="s">
        <v>132</v>
      </c>
      <c r="J31" s="30">
        <v>2</v>
      </c>
      <c r="K31" s="32"/>
      <c r="L31" s="30" t="s">
        <v>77</v>
      </c>
      <c r="M31" s="30" t="s">
        <v>90</v>
      </c>
      <c r="N31" s="30" t="s">
        <v>91</v>
      </c>
      <c r="O31" s="44">
        <v>798.93</v>
      </c>
      <c r="P31" s="44">
        <f t="shared" ref="P31:P38" si="2">O31*1.2</f>
        <v>958.71599999999989</v>
      </c>
      <c r="Q31" s="44">
        <v>0</v>
      </c>
      <c r="R31" s="54">
        <f>P31</f>
        <v>958.71599999999989</v>
      </c>
      <c r="S31" s="54">
        <v>0</v>
      </c>
      <c r="T31" s="54">
        <v>0</v>
      </c>
      <c r="U31" s="55" t="s">
        <v>228</v>
      </c>
      <c r="V31" s="30" t="s">
        <v>92</v>
      </c>
      <c r="W31" s="30" t="s">
        <v>80</v>
      </c>
      <c r="X31" s="36">
        <v>45991</v>
      </c>
      <c r="Y31" s="36">
        <v>46021</v>
      </c>
      <c r="Z31" s="37"/>
      <c r="AA31" s="56"/>
      <c r="AB31" s="32"/>
      <c r="AC31" s="32"/>
      <c r="AD31" s="30" t="s">
        <v>133</v>
      </c>
      <c r="AE31" s="30" t="s">
        <v>82</v>
      </c>
      <c r="AF31" s="30">
        <v>876</v>
      </c>
      <c r="AG31" s="30" t="s">
        <v>83</v>
      </c>
      <c r="AH31" s="30">
        <v>1</v>
      </c>
      <c r="AI31" s="30">
        <v>27000000000</v>
      </c>
      <c r="AJ31" s="30" t="s">
        <v>84</v>
      </c>
      <c r="AK31" s="36">
        <v>46021</v>
      </c>
      <c r="AL31" s="36">
        <v>46052</v>
      </c>
      <c r="AM31" s="36">
        <v>46387</v>
      </c>
      <c r="AN31" s="29">
        <v>2026</v>
      </c>
      <c r="AO31" s="37"/>
      <c r="AP31" s="32"/>
      <c r="AQ31" s="32"/>
      <c r="AR31" s="32"/>
      <c r="AS31" s="39"/>
      <c r="AT31" s="40"/>
      <c r="AU31" s="41"/>
      <c r="AV31" s="32"/>
      <c r="AW31" s="32"/>
      <c r="AX31" s="32"/>
      <c r="AY31" s="32"/>
      <c r="AZ31" s="32"/>
    </row>
    <row r="32" spans="1:53" s="42" customFormat="1" ht="95.25" customHeight="1" outlineLevel="1" x14ac:dyDescent="0.35">
      <c r="A32" s="29">
        <v>7</v>
      </c>
      <c r="B32" s="20">
        <v>25</v>
      </c>
      <c r="C32" s="30" t="s">
        <v>79</v>
      </c>
      <c r="D32" s="30" t="s">
        <v>129</v>
      </c>
      <c r="E32" s="30" t="s">
        <v>76</v>
      </c>
      <c r="F32" s="30">
        <v>1</v>
      </c>
      <c r="G32" s="30" t="s">
        <v>134</v>
      </c>
      <c r="H32" s="30" t="s">
        <v>135</v>
      </c>
      <c r="I32" s="30" t="s">
        <v>136</v>
      </c>
      <c r="J32" s="30">
        <v>2</v>
      </c>
      <c r="K32" s="32"/>
      <c r="L32" s="30" t="s">
        <v>77</v>
      </c>
      <c r="M32" s="30" t="s">
        <v>90</v>
      </c>
      <c r="N32" s="30" t="s">
        <v>91</v>
      </c>
      <c r="O32" s="44">
        <v>1103.49</v>
      </c>
      <c r="P32" s="44">
        <f t="shared" si="2"/>
        <v>1324.1879999999999</v>
      </c>
      <c r="Q32" s="44">
        <v>0</v>
      </c>
      <c r="R32" s="54">
        <f>P32</f>
        <v>1324.1879999999999</v>
      </c>
      <c r="S32" s="54">
        <v>0</v>
      </c>
      <c r="T32" s="54">
        <v>0</v>
      </c>
      <c r="U32" s="30" t="s">
        <v>228</v>
      </c>
      <c r="V32" s="30" t="s">
        <v>92</v>
      </c>
      <c r="W32" s="30" t="s">
        <v>80</v>
      </c>
      <c r="X32" s="36">
        <v>45991</v>
      </c>
      <c r="Y32" s="36">
        <v>46021</v>
      </c>
      <c r="Z32" s="37"/>
      <c r="AA32" s="32"/>
      <c r="AB32" s="32"/>
      <c r="AC32" s="32"/>
      <c r="AD32" s="30" t="s">
        <v>137</v>
      </c>
      <c r="AE32" s="30" t="s">
        <v>82</v>
      </c>
      <c r="AF32" s="30">
        <v>876</v>
      </c>
      <c r="AG32" s="30" t="s">
        <v>83</v>
      </c>
      <c r="AH32" s="30">
        <v>1</v>
      </c>
      <c r="AI32" s="30">
        <v>27000000000</v>
      </c>
      <c r="AJ32" s="30" t="s">
        <v>84</v>
      </c>
      <c r="AK32" s="36">
        <v>46021</v>
      </c>
      <c r="AL32" s="36">
        <v>46052</v>
      </c>
      <c r="AM32" s="36">
        <v>46387</v>
      </c>
      <c r="AN32" s="29">
        <v>2026</v>
      </c>
      <c r="AO32" s="37"/>
      <c r="AP32" s="32"/>
      <c r="AQ32" s="32"/>
      <c r="AR32" s="32"/>
      <c r="AS32" s="39"/>
      <c r="AT32" s="40"/>
      <c r="AU32" s="41"/>
      <c r="AV32" s="32"/>
      <c r="AW32" s="32"/>
      <c r="AX32" s="32"/>
      <c r="AY32" s="32"/>
      <c r="AZ32" s="32"/>
    </row>
    <row r="33" spans="1:54" s="42" customFormat="1" ht="165.75" customHeight="1" outlineLevel="1" x14ac:dyDescent="0.35">
      <c r="A33" s="29">
        <v>7</v>
      </c>
      <c r="B33" s="20">
        <v>26</v>
      </c>
      <c r="C33" s="30" t="s">
        <v>79</v>
      </c>
      <c r="D33" s="30" t="s">
        <v>129</v>
      </c>
      <c r="E33" s="30" t="s">
        <v>76</v>
      </c>
      <c r="F33" s="30">
        <v>1</v>
      </c>
      <c r="G33" s="30" t="s">
        <v>138</v>
      </c>
      <c r="H33" s="55" t="s">
        <v>139</v>
      </c>
      <c r="I33" s="55" t="s">
        <v>139</v>
      </c>
      <c r="J33" s="30">
        <v>2</v>
      </c>
      <c r="K33" s="32"/>
      <c r="L33" s="30" t="s">
        <v>77</v>
      </c>
      <c r="M33" s="30" t="s">
        <v>90</v>
      </c>
      <c r="N33" s="30" t="s">
        <v>91</v>
      </c>
      <c r="O33" s="44">
        <v>850</v>
      </c>
      <c r="P33" s="44">
        <f t="shared" si="2"/>
        <v>1020</v>
      </c>
      <c r="Q33" s="54">
        <f>P33</f>
        <v>1020</v>
      </c>
      <c r="R33" s="54">
        <v>0</v>
      </c>
      <c r="S33" s="57">
        <v>0</v>
      </c>
      <c r="T33" s="54">
        <v>0</v>
      </c>
      <c r="U33" s="30" t="s">
        <v>228</v>
      </c>
      <c r="V33" s="30" t="s">
        <v>92</v>
      </c>
      <c r="W33" s="30" t="s">
        <v>80</v>
      </c>
      <c r="X33" s="36">
        <v>45808</v>
      </c>
      <c r="Y33" s="36">
        <v>45838</v>
      </c>
      <c r="Z33" s="37"/>
      <c r="AA33" s="32"/>
      <c r="AB33" s="32"/>
      <c r="AC33" s="32"/>
      <c r="AD33" s="30" t="s">
        <v>140</v>
      </c>
      <c r="AE33" s="30" t="s">
        <v>82</v>
      </c>
      <c r="AF33" s="30">
        <v>876</v>
      </c>
      <c r="AG33" s="30" t="s">
        <v>83</v>
      </c>
      <c r="AH33" s="30">
        <v>1</v>
      </c>
      <c r="AI33" s="30">
        <v>27000000000</v>
      </c>
      <c r="AJ33" s="30" t="s">
        <v>84</v>
      </c>
      <c r="AK33" s="36">
        <v>45838</v>
      </c>
      <c r="AL33" s="36">
        <v>45838</v>
      </c>
      <c r="AM33" s="36">
        <v>46022</v>
      </c>
      <c r="AN33" s="29">
        <v>2025</v>
      </c>
      <c r="AO33" s="37"/>
      <c r="AP33" s="32"/>
      <c r="AQ33" s="32"/>
      <c r="AR33" s="32"/>
      <c r="AS33" s="39"/>
      <c r="AT33" s="40"/>
      <c r="AU33" s="41"/>
      <c r="AV33" s="32"/>
      <c r="AW33" s="32"/>
      <c r="AX33" s="32"/>
      <c r="AY33" s="32"/>
      <c r="AZ33" s="25" t="s">
        <v>254</v>
      </c>
    </row>
    <row r="34" spans="1:54" s="42" customFormat="1" ht="91.5" customHeight="1" outlineLevel="1" x14ac:dyDescent="0.35">
      <c r="A34" s="59">
        <v>7</v>
      </c>
      <c r="B34" s="20">
        <v>27</v>
      </c>
      <c r="C34" s="30" t="s">
        <v>79</v>
      </c>
      <c r="D34" s="30" t="s">
        <v>129</v>
      </c>
      <c r="E34" s="30" t="s">
        <v>76</v>
      </c>
      <c r="F34" s="30">
        <v>1</v>
      </c>
      <c r="G34" s="30" t="s">
        <v>141</v>
      </c>
      <c r="H34" s="60" t="s">
        <v>142</v>
      </c>
      <c r="I34" s="30" t="s">
        <v>143</v>
      </c>
      <c r="J34" s="59">
        <v>2</v>
      </c>
      <c r="K34" s="61"/>
      <c r="L34" s="30" t="s">
        <v>77</v>
      </c>
      <c r="M34" s="30" t="s">
        <v>90</v>
      </c>
      <c r="N34" s="30" t="s">
        <v>91</v>
      </c>
      <c r="O34" s="62">
        <v>2498.21</v>
      </c>
      <c r="P34" s="62">
        <f t="shared" si="2"/>
        <v>2997.8519999999999</v>
      </c>
      <c r="Q34" s="62">
        <v>0</v>
      </c>
      <c r="R34" s="62">
        <f>P34</f>
        <v>2997.8519999999999</v>
      </c>
      <c r="S34" s="62">
        <v>0</v>
      </c>
      <c r="T34" s="62">
        <v>0</v>
      </c>
      <c r="U34" s="30" t="s">
        <v>228</v>
      </c>
      <c r="V34" s="30" t="s">
        <v>92</v>
      </c>
      <c r="W34" s="30" t="s">
        <v>80</v>
      </c>
      <c r="X34" s="36">
        <v>45991</v>
      </c>
      <c r="Y34" s="36">
        <v>46021</v>
      </c>
      <c r="Z34" s="63"/>
      <c r="AA34" s="63"/>
      <c r="AB34" s="63"/>
      <c r="AC34" s="63"/>
      <c r="AD34" s="30" t="s">
        <v>144</v>
      </c>
      <c r="AE34" s="30" t="s">
        <v>82</v>
      </c>
      <c r="AF34" s="30">
        <v>876</v>
      </c>
      <c r="AG34" s="30" t="s">
        <v>83</v>
      </c>
      <c r="AH34" s="30">
        <v>1</v>
      </c>
      <c r="AI34" s="30">
        <v>27000000000</v>
      </c>
      <c r="AJ34" s="30" t="s">
        <v>84</v>
      </c>
      <c r="AK34" s="36">
        <v>46021</v>
      </c>
      <c r="AL34" s="36">
        <v>46052</v>
      </c>
      <c r="AM34" s="36">
        <v>46387</v>
      </c>
      <c r="AN34" s="29">
        <v>2026</v>
      </c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58"/>
    </row>
    <row r="35" spans="1:54" s="42" customFormat="1" ht="129.75" customHeight="1" outlineLevel="1" x14ac:dyDescent="0.35">
      <c r="A35" s="59">
        <v>7</v>
      </c>
      <c r="B35" s="20">
        <v>28</v>
      </c>
      <c r="C35" s="30" t="s">
        <v>79</v>
      </c>
      <c r="D35" s="30" t="s">
        <v>129</v>
      </c>
      <c r="E35" s="30" t="s">
        <v>76</v>
      </c>
      <c r="F35" s="30">
        <v>1</v>
      </c>
      <c r="G35" s="30" t="s">
        <v>145</v>
      </c>
      <c r="H35" s="64" t="s">
        <v>146</v>
      </c>
      <c r="I35" s="64" t="s">
        <v>146</v>
      </c>
      <c r="J35" s="59">
        <v>2</v>
      </c>
      <c r="K35" s="61"/>
      <c r="L35" s="30" t="s">
        <v>77</v>
      </c>
      <c r="M35" s="30" t="s">
        <v>90</v>
      </c>
      <c r="N35" s="30" t="s">
        <v>91</v>
      </c>
      <c r="O35" s="62">
        <v>2828.53</v>
      </c>
      <c r="P35" s="62">
        <f t="shared" si="2"/>
        <v>3394.2360000000003</v>
      </c>
      <c r="Q35" s="62">
        <v>0</v>
      </c>
      <c r="R35" s="62">
        <f>P35</f>
        <v>3394.2360000000003</v>
      </c>
      <c r="S35" s="62">
        <v>0</v>
      </c>
      <c r="T35" s="62">
        <v>0</v>
      </c>
      <c r="U35" s="30" t="s">
        <v>228</v>
      </c>
      <c r="V35" s="30" t="s">
        <v>92</v>
      </c>
      <c r="W35" s="30" t="s">
        <v>80</v>
      </c>
      <c r="X35" s="36">
        <v>45991</v>
      </c>
      <c r="Y35" s="36">
        <v>46021</v>
      </c>
      <c r="Z35" s="37"/>
      <c r="AA35" s="32"/>
      <c r="AB35" s="32"/>
      <c r="AC35" s="32"/>
      <c r="AD35" s="30" t="s">
        <v>137</v>
      </c>
      <c r="AE35" s="30" t="s">
        <v>82</v>
      </c>
      <c r="AF35" s="30">
        <v>876</v>
      </c>
      <c r="AG35" s="30" t="s">
        <v>83</v>
      </c>
      <c r="AH35" s="30">
        <v>1</v>
      </c>
      <c r="AI35" s="30">
        <v>27000000000</v>
      </c>
      <c r="AJ35" s="30" t="s">
        <v>84</v>
      </c>
      <c r="AK35" s="36">
        <v>46021</v>
      </c>
      <c r="AL35" s="36">
        <v>46052</v>
      </c>
      <c r="AM35" s="36">
        <v>46387</v>
      </c>
      <c r="AN35" s="29">
        <v>2026</v>
      </c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58"/>
    </row>
    <row r="36" spans="1:54" s="71" customFormat="1" ht="149.25" customHeight="1" outlineLevel="1" x14ac:dyDescent="0.25">
      <c r="A36" s="25">
        <v>7</v>
      </c>
      <c r="B36" s="20">
        <v>29</v>
      </c>
      <c r="C36" s="30" t="s">
        <v>79</v>
      </c>
      <c r="D36" s="30" t="s">
        <v>129</v>
      </c>
      <c r="E36" s="25" t="s">
        <v>76</v>
      </c>
      <c r="F36" s="30">
        <v>1</v>
      </c>
      <c r="G36" s="65" t="s">
        <v>147</v>
      </c>
      <c r="H36" s="25" t="s">
        <v>148</v>
      </c>
      <c r="I36" s="25" t="s">
        <v>149</v>
      </c>
      <c r="J36" s="25">
        <v>2</v>
      </c>
      <c r="K36" s="25"/>
      <c r="L36" s="30" t="s">
        <v>77</v>
      </c>
      <c r="M36" s="25" t="s">
        <v>171</v>
      </c>
      <c r="N36" s="19" t="s">
        <v>91</v>
      </c>
      <c r="O36" s="66">
        <v>801.53</v>
      </c>
      <c r="P36" s="66">
        <f t="shared" si="2"/>
        <v>961.8359999999999</v>
      </c>
      <c r="Q36" s="44">
        <f>P36</f>
        <v>961.8359999999999</v>
      </c>
      <c r="R36" s="44">
        <v>0</v>
      </c>
      <c r="S36" s="44">
        <v>0</v>
      </c>
      <c r="T36" s="44">
        <v>0</v>
      </c>
      <c r="U36" s="30" t="s">
        <v>228</v>
      </c>
      <c r="V36" s="30" t="s">
        <v>92</v>
      </c>
      <c r="W36" s="30" t="s">
        <v>80</v>
      </c>
      <c r="X36" s="67">
        <v>45808</v>
      </c>
      <c r="Y36" s="67">
        <v>45838</v>
      </c>
      <c r="Z36" s="25"/>
      <c r="AA36" s="25"/>
      <c r="AB36" s="25"/>
      <c r="AC36" s="25"/>
      <c r="AD36" s="25" t="s">
        <v>150</v>
      </c>
      <c r="AE36" s="30" t="s">
        <v>82</v>
      </c>
      <c r="AF36" s="30">
        <v>876</v>
      </c>
      <c r="AG36" s="30" t="s">
        <v>83</v>
      </c>
      <c r="AH36" s="30">
        <v>1</v>
      </c>
      <c r="AI36" s="53" t="s">
        <v>151</v>
      </c>
      <c r="AJ36" s="30" t="s">
        <v>84</v>
      </c>
      <c r="AK36" s="46">
        <v>45869</v>
      </c>
      <c r="AL36" s="46">
        <v>45869</v>
      </c>
      <c r="AM36" s="46">
        <v>46022</v>
      </c>
      <c r="AN36" s="48">
        <v>2025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30"/>
      <c r="AZ36" s="68"/>
      <c r="BA36" s="69"/>
      <c r="BB36" s="70"/>
    </row>
    <row r="37" spans="1:54" s="74" customFormat="1" ht="157.5" customHeight="1" outlineLevel="1" x14ac:dyDescent="0.25">
      <c r="A37" s="19">
        <v>7</v>
      </c>
      <c r="B37" s="20">
        <v>30</v>
      </c>
      <c r="C37" s="19" t="s">
        <v>79</v>
      </c>
      <c r="D37" s="19" t="s">
        <v>129</v>
      </c>
      <c r="E37" s="19" t="s">
        <v>76</v>
      </c>
      <c r="F37" s="19">
        <v>1</v>
      </c>
      <c r="G37" s="28" t="s">
        <v>152</v>
      </c>
      <c r="H37" s="19" t="s">
        <v>153</v>
      </c>
      <c r="I37" s="19" t="s">
        <v>154</v>
      </c>
      <c r="J37" s="19">
        <v>2</v>
      </c>
      <c r="K37" s="19"/>
      <c r="L37" s="19" t="s">
        <v>77</v>
      </c>
      <c r="M37" s="19" t="s">
        <v>90</v>
      </c>
      <c r="N37" s="19" t="s">
        <v>91</v>
      </c>
      <c r="O37" s="66">
        <v>384.19200000000001</v>
      </c>
      <c r="P37" s="66">
        <f t="shared" si="2"/>
        <v>461.03039999999999</v>
      </c>
      <c r="Q37" s="66">
        <f>P37</f>
        <v>461.03039999999999</v>
      </c>
      <c r="R37" s="66">
        <v>0</v>
      </c>
      <c r="S37" s="66">
        <v>0</v>
      </c>
      <c r="T37" s="66">
        <v>0</v>
      </c>
      <c r="U37" s="25" t="s">
        <v>228</v>
      </c>
      <c r="V37" s="19" t="s">
        <v>92</v>
      </c>
      <c r="W37" s="19" t="s">
        <v>80</v>
      </c>
      <c r="X37" s="36">
        <v>45746</v>
      </c>
      <c r="Y37" s="36">
        <v>45777</v>
      </c>
      <c r="Z37" s="19"/>
      <c r="AA37" s="19"/>
      <c r="AB37" s="47"/>
      <c r="AC37" s="47"/>
      <c r="AD37" s="19" t="str">
        <f>G37</f>
        <v>Поставка и установка жалюзи и рольставней</v>
      </c>
      <c r="AE37" s="19" t="s">
        <v>82</v>
      </c>
      <c r="AF37" s="19">
        <v>876</v>
      </c>
      <c r="AG37" s="19" t="s">
        <v>83</v>
      </c>
      <c r="AH37" s="19">
        <v>1</v>
      </c>
      <c r="AI37" s="72">
        <v>27000000000</v>
      </c>
      <c r="AJ37" s="19" t="s">
        <v>84</v>
      </c>
      <c r="AK37" s="36">
        <v>45807</v>
      </c>
      <c r="AL37" s="36">
        <v>45807</v>
      </c>
      <c r="AM37" s="46">
        <v>46022</v>
      </c>
      <c r="AN37" s="48">
        <v>2025</v>
      </c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25" t="s">
        <v>247</v>
      </c>
      <c r="BA37" s="73"/>
      <c r="BB37" s="70"/>
    </row>
    <row r="38" spans="1:54" s="77" customFormat="1" ht="254.25" customHeight="1" outlineLevel="1" x14ac:dyDescent="0.25">
      <c r="A38" s="25">
        <v>7</v>
      </c>
      <c r="B38" s="20">
        <v>31</v>
      </c>
      <c r="C38" s="19" t="s">
        <v>79</v>
      </c>
      <c r="D38" s="19" t="s">
        <v>129</v>
      </c>
      <c r="E38" s="19" t="s">
        <v>76</v>
      </c>
      <c r="F38" s="25">
        <v>1</v>
      </c>
      <c r="G38" s="28" t="s">
        <v>155</v>
      </c>
      <c r="H38" s="25" t="s">
        <v>156</v>
      </c>
      <c r="I38" s="72" t="s">
        <v>156</v>
      </c>
      <c r="J38" s="25">
        <v>2</v>
      </c>
      <c r="K38" s="25"/>
      <c r="L38" s="25" t="s">
        <v>77</v>
      </c>
      <c r="M38" s="19" t="s">
        <v>90</v>
      </c>
      <c r="N38" s="19" t="s">
        <v>91</v>
      </c>
      <c r="O38" s="45">
        <v>1963</v>
      </c>
      <c r="P38" s="45">
        <f t="shared" si="2"/>
        <v>2355.6</v>
      </c>
      <c r="Q38" s="75">
        <f>P38</f>
        <v>2355.6</v>
      </c>
      <c r="R38" s="45">
        <v>0</v>
      </c>
      <c r="S38" s="66">
        <v>0</v>
      </c>
      <c r="T38" s="66">
        <v>0</v>
      </c>
      <c r="U38" s="76" t="s">
        <v>228</v>
      </c>
      <c r="V38" s="19" t="s">
        <v>92</v>
      </c>
      <c r="W38" s="19" t="s">
        <v>80</v>
      </c>
      <c r="X38" s="36">
        <v>45746</v>
      </c>
      <c r="Y38" s="36">
        <v>45777</v>
      </c>
      <c r="Z38" s="76"/>
      <c r="AA38" s="76"/>
      <c r="AB38" s="47"/>
      <c r="AC38" s="47"/>
      <c r="AD38" s="19" t="s">
        <v>155</v>
      </c>
      <c r="AE38" s="19" t="s">
        <v>82</v>
      </c>
      <c r="AF38" s="19">
        <v>876</v>
      </c>
      <c r="AG38" s="19" t="s">
        <v>83</v>
      </c>
      <c r="AH38" s="76">
        <v>1</v>
      </c>
      <c r="AI38" s="72">
        <v>27000000000</v>
      </c>
      <c r="AJ38" s="19" t="s">
        <v>84</v>
      </c>
      <c r="AK38" s="36">
        <v>45807</v>
      </c>
      <c r="AL38" s="36">
        <v>45807</v>
      </c>
      <c r="AM38" s="46">
        <v>46022</v>
      </c>
      <c r="AN38" s="48">
        <v>2025</v>
      </c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19"/>
      <c r="AZ38" s="25" t="s">
        <v>247</v>
      </c>
      <c r="BA38" s="73"/>
      <c r="BB38" s="70"/>
    </row>
    <row r="39" spans="1:54" s="77" customFormat="1" ht="230.25" customHeight="1" outlineLevel="1" x14ac:dyDescent="0.25">
      <c r="A39" s="25">
        <v>3</v>
      </c>
      <c r="B39" s="20">
        <v>32</v>
      </c>
      <c r="C39" s="19" t="s">
        <v>79</v>
      </c>
      <c r="D39" s="19" t="s">
        <v>129</v>
      </c>
      <c r="E39" s="25" t="s">
        <v>157</v>
      </c>
      <c r="F39" s="19">
        <v>1</v>
      </c>
      <c r="G39" s="65" t="s">
        <v>158</v>
      </c>
      <c r="H39" s="25" t="s">
        <v>159</v>
      </c>
      <c r="I39" s="25" t="s">
        <v>160</v>
      </c>
      <c r="J39" s="25">
        <v>2</v>
      </c>
      <c r="K39" s="25"/>
      <c r="L39" s="19" t="s">
        <v>77</v>
      </c>
      <c r="M39" s="19" t="s">
        <v>90</v>
      </c>
      <c r="N39" s="19" t="s">
        <v>161</v>
      </c>
      <c r="O39" s="66">
        <v>11918.14646</v>
      </c>
      <c r="P39" s="66">
        <f>O39*1.2</f>
        <v>14301.775752</v>
      </c>
      <c r="Q39" s="66">
        <f>P39</f>
        <v>14301.775752</v>
      </c>
      <c r="R39" s="66">
        <v>0</v>
      </c>
      <c r="S39" s="66">
        <v>0</v>
      </c>
      <c r="T39" s="66">
        <v>0</v>
      </c>
      <c r="U39" s="19" t="s">
        <v>162</v>
      </c>
      <c r="V39" s="19" t="s">
        <v>92</v>
      </c>
      <c r="W39" s="19" t="s">
        <v>80</v>
      </c>
      <c r="X39" s="38">
        <v>45808</v>
      </c>
      <c r="Y39" s="38">
        <v>45838</v>
      </c>
      <c r="Z39" s="25"/>
      <c r="AA39" s="25"/>
      <c r="AB39" s="25"/>
      <c r="AC39" s="25"/>
      <c r="AD39" s="25" t="s">
        <v>163</v>
      </c>
      <c r="AE39" s="19" t="s">
        <v>82</v>
      </c>
      <c r="AF39" s="19">
        <v>876</v>
      </c>
      <c r="AG39" s="19" t="s">
        <v>83</v>
      </c>
      <c r="AH39" s="19">
        <v>1</v>
      </c>
      <c r="AI39" s="28" t="s">
        <v>151</v>
      </c>
      <c r="AJ39" s="19" t="s">
        <v>84</v>
      </c>
      <c r="AK39" s="46">
        <v>45838</v>
      </c>
      <c r="AL39" s="46">
        <v>45838</v>
      </c>
      <c r="AM39" s="24">
        <v>46022</v>
      </c>
      <c r="AN39" s="26">
        <v>2025</v>
      </c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19"/>
      <c r="AZ39" s="68"/>
      <c r="BA39" s="73"/>
      <c r="BB39" s="70"/>
    </row>
    <row r="40" spans="1:54" s="27" customFormat="1" ht="241.5" customHeight="1" x14ac:dyDescent="0.35">
      <c r="A40" s="25">
        <v>7</v>
      </c>
      <c r="B40" s="20">
        <v>33</v>
      </c>
      <c r="C40" s="30" t="s">
        <v>79</v>
      </c>
      <c r="D40" s="30" t="s">
        <v>166</v>
      </c>
      <c r="E40" s="25" t="s">
        <v>94</v>
      </c>
      <c r="F40" s="30">
        <v>1</v>
      </c>
      <c r="G40" s="25" t="s">
        <v>164</v>
      </c>
      <c r="H40" s="55" t="s">
        <v>165</v>
      </c>
      <c r="I40" s="55" t="s">
        <v>165</v>
      </c>
      <c r="J40" s="55">
        <v>1</v>
      </c>
      <c r="K40" s="55" t="s">
        <v>125</v>
      </c>
      <c r="L40" s="30" t="s">
        <v>77</v>
      </c>
      <c r="M40" s="55" t="s">
        <v>90</v>
      </c>
      <c r="N40" s="19" t="s">
        <v>209</v>
      </c>
      <c r="O40" s="44">
        <f>7654669.35/1000</f>
        <v>7654.6693499999992</v>
      </c>
      <c r="P40" s="44">
        <f>7654669.35/1000</f>
        <v>7654.6693499999992</v>
      </c>
      <c r="Q40" s="78">
        <f>O40/2</f>
        <v>3827.3346749999996</v>
      </c>
      <c r="R40" s="44">
        <f>P40-Q40</f>
        <v>3827.3346749999996</v>
      </c>
      <c r="S40" s="34">
        <v>0</v>
      </c>
      <c r="T40" s="34">
        <v>0</v>
      </c>
      <c r="U40" s="25" t="s">
        <v>227</v>
      </c>
      <c r="V40" s="19" t="s">
        <v>92</v>
      </c>
      <c r="W40" s="25" t="s">
        <v>80</v>
      </c>
      <c r="X40" s="79">
        <v>45838</v>
      </c>
      <c r="Y40" s="79">
        <v>46233</v>
      </c>
      <c r="Z40" s="30"/>
      <c r="AA40" s="30"/>
      <c r="AB40" s="30"/>
      <c r="AC40" s="30"/>
      <c r="AD40" s="25" t="s">
        <v>164</v>
      </c>
      <c r="AE40" s="30" t="s">
        <v>82</v>
      </c>
      <c r="AF40" s="30">
        <v>876</v>
      </c>
      <c r="AG40" s="30" t="s">
        <v>83</v>
      </c>
      <c r="AH40" s="30">
        <v>1</v>
      </c>
      <c r="AI40" s="30">
        <v>27000000000</v>
      </c>
      <c r="AJ40" s="30" t="s">
        <v>84</v>
      </c>
      <c r="AK40" s="65" t="s">
        <v>268</v>
      </c>
      <c r="AL40" s="53" t="s">
        <v>268</v>
      </c>
      <c r="AM40" s="53" t="s">
        <v>269</v>
      </c>
      <c r="AN40" s="30" t="s">
        <v>93</v>
      </c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42"/>
      <c r="AZ40" s="49" t="s">
        <v>270</v>
      </c>
    </row>
    <row r="41" spans="1:54" s="42" customFormat="1" ht="409.5" customHeight="1" x14ac:dyDescent="0.35">
      <c r="A41" s="137">
        <v>7</v>
      </c>
      <c r="B41" s="138">
        <v>34</v>
      </c>
      <c r="C41" s="139" t="s">
        <v>79</v>
      </c>
      <c r="D41" s="139" t="s">
        <v>167</v>
      </c>
      <c r="E41" s="140" t="s">
        <v>76</v>
      </c>
      <c r="F41" s="139">
        <v>1</v>
      </c>
      <c r="G41" s="139" t="s">
        <v>224</v>
      </c>
      <c r="H41" s="139" t="s">
        <v>225</v>
      </c>
      <c r="I41" s="139" t="s">
        <v>226</v>
      </c>
      <c r="J41" s="139">
        <v>2</v>
      </c>
      <c r="K41" s="141"/>
      <c r="L41" s="139" t="s">
        <v>77</v>
      </c>
      <c r="M41" s="139" t="s">
        <v>90</v>
      </c>
      <c r="N41" s="139" t="s">
        <v>91</v>
      </c>
      <c r="O41" s="142">
        <v>833.33</v>
      </c>
      <c r="P41" s="143">
        <v>1000</v>
      </c>
      <c r="Q41" s="143">
        <f>P41</f>
        <v>1000</v>
      </c>
      <c r="R41" s="144">
        <v>0</v>
      </c>
      <c r="S41" s="144">
        <v>0</v>
      </c>
      <c r="T41" s="144">
        <v>0</v>
      </c>
      <c r="U41" s="145" t="s">
        <v>228</v>
      </c>
      <c r="V41" s="140" t="s">
        <v>92</v>
      </c>
      <c r="W41" s="139" t="s">
        <v>80</v>
      </c>
      <c r="X41" s="146">
        <v>45797</v>
      </c>
      <c r="Y41" s="146">
        <v>45818</v>
      </c>
      <c r="Z41" s="147"/>
      <c r="AA41" s="148"/>
      <c r="AB41" s="141"/>
      <c r="AC41" s="141"/>
      <c r="AD41" s="139" t="s">
        <v>224</v>
      </c>
      <c r="AE41" s="139" t="s">
        <v>82</v>
      </c>
      <c r="AF41" s="139">
        <v>876</v>
      </c>
      <c r="AG41" s="139" t="s">
        <v>83</v>
      </c>
      <c r="AH41" s="139">
        <v>1</v>
      </c>
      <c r="AI41" s="139">
        <v>27000000000</v>
      </c>
      <c r="AJ41" s="139" t="s">
        <v>84</v>
      </c>
      <c r="AK41" s="146">
        <v>45868</v>
      </c>
      <c r="AL41" s="146">
        <v>45868</v>
      </c>
      <c r="AM41" s="146">
        <v>45899</v>
      </c>
      <c r="AN41" s="137">
        <v>2025</v>
      </c>
      <c r="AO41" s="147"/>
      <c r="AP41" s="141"/>
      <c r="AQ41" s="141"/>
      <c r="AR41" s="141"/>
      <c r="AS41" s="149"/>
      <c r="AT41" s="150"/>
      <c r="AU41" s="151"/>
      <c r="AV41" s="141"/>
      <c r="AW41" s="141"/>
      <c r="AX41" s="141"/>
      <c r="AY41" s="141"/>
      <c r="AZ41" s="141" t="s">
        <v>271</v>
      </c>
    </row>
    <row r="42" spans="1:54" s="27" customFormat="1" ht="228" customHeight="1" x14ac:dyDescent="0.35">
      <c r="A42" s="29">
        <v>4</v>
      </c>
      <c r="B42" s="20">
        <v>35</v>
      </c>
      <c r="C42" s="30" t="s">
        <v>79</v>
      </c>
      <c r="D42" s="30" t="s">
        <v>169</v>
      </c>
      <c r="E42" s="30" t="s">
        <v>76</v>
      </c>
      <c r="F42" s="30">
        <v>1</v>
      </c>
      <c r="G42" s="30" t="s">
        <v>170</v>
      </c>
      <c r="H42" s="28" t="s">
        <v>210</v>
      </c>
      <c r="I42" s="19" t="s">
        <v>211</v>
      </c>
      <c r="J42" s="30">
        <v>2</v>
      </c>
      <c r="K42" s="32"/>
      <c r="L42" s="30" t="s">
        <v>77</v>
      </c>
      <c r="M42" s="30" t="s">
        <v>90</v>
      </c>
      <c r="N42" s="30" t="s">
        <v>78</v>
      </c>
      <c r="O42" s="33">
        <v>899.97325999999998</v>
      </c>
      <c r="P42" s="44">
        <v>1079.9679100000001</v>
      </c>
      <c r="Q42" s="44">
        <v>1079.9679100000001</v>
      </c>
      <c r="R42" s="34">
        <v>0</v>
      </c>
      <c r="S42" s="34">
        <v>0</v>
      </c>
      <c r="T42" s="34">
        <v>0</v>
      </c>
      <c r="U42" s="30" t="s">
        <v>228</v>
      </c>
      <c r="V42" s="30" t="s">
        <v>92</v>
      </c>
      <c r="W42" s="30" t="s">
        <v>80</v>
      </c>
      <c r="X42" s="36">
        <v>45777</v>
      </c>
      <c r="Y42" s="36">
        <v>45807</v>
      </c>
      <c r="Z42" s="37"/>
      <c r="AA42" s="32"/>
      <c r="AB42" s="32"/>
      <c r="AC42" s="32"/>
      <c r="AD42" s="30" t="s">
        <v>172</v>
      </c>
      <c r="AE42" s="30" t="s">
        <v>82</v>
      </c>
      <c r="AF42" s="30">
        <v>876</v>
      </c>
      <c r="AG42" s="30" t="s">
        <v>83</v>
      </c>
      <c r="AH42" s="30">
        <v>1</v>
      </c>
      <c r="AI42" s="30">
        <v>27000000000</v>
      </c>
      <c r="AJ42" s="30" t="s">
        <v>84</v>
      </c>
      <c r="AK42" s="36">
        <v>45807</v>
      </c>
      <c r="AL42" s="36">
        <v>45838</v>
      </c>
      <c r="AM42" s="36">
        <v>46203</v>
      </c>
      <c r="AN42" s="29" t="s">
        <v>93</v>
      </c>
      <c r="AO42" s="37"/>
      <c r="AP42" s="32"/>
      <c r="AQ42" s="32"/>
      <c r="AR42" s="32"/>
      <c r="AS42" s="39"/>
      <c r="AT42" s="40"/>
      <c r="AU42" s="41"/>
      <c r="AV42" s="32"/>
      <c r="AW42" s="32"/>
      <c r="AX42" s="32"/>
      <c r="AY42" s="32"/>
      <c r="AZ42" s="25" t="s">
        <v>256</v>
      </c>
    </row>
    <row r="43" spans="1:54" s="27" customFormat="1" ht="162.75" x14ac:dyDescent="0.35">
      <c r="A43" s="19">
        <v>7</v>
      </c>
      <c r="B43" s="20">
        <v>36</v>
      </c>
      <c r="C43" s="19" t="s">
        <v>79</v>
      </c>
      <c r="D43" s="19" t="s">
        <v>215</v>
      </c>
      <c r="E43" s="19" t="s">
        <v>94</v>
      </c>
      <c r="F43" s="19">
        <v>1</v>
      </c>
      <c r="G43" s="19" t="s">
        <v>216</v>
      </c>
      <c r="H43" s="28" t="s">
        <v>217</v>
      </c>
      <c r="I43" s="28" t="s">
        <v>218</v>
      </c>
      <c r="J43" s="21">
        <v>1</v>
      </c>
      <c r="K43" s="19" t="s">
        <v>219</v>
      </c>
      <c r="L43" s="19" t="s">
        <v>77</v>
      </c>
      <c r="M43" s="19" t="s">
        <v>90</v>
      </c>
      <c r="N43" s="19" t="s">
        <v>78</v>
      </c>
      <c r="O43" s="66">
        <v>12141.137640000001</v>
      </c>
      <c r="P43" s="66">
        <v>14569.365169999999</v>
      </c>
      <c r="Q43" s="66">
        <v>14569.365169999999</v>
      </c>
      <c r="R43" s="22">
        <v>0</v>
      </c>
      <c r="S43" s="22">
        <v>0</v>
      </c>
      <c r="T43" s="22">
        <v>0</v>
      </c>
      <c r="U43" s="19" t="s">
        <v>116</v>
      </c>
      <c r="V43" s="19" t="s">
        <v>92</v>
      </c>
      <c r="W43" s="19" t="s">
        <v>81</v>
      </c>
      <c r="X43" s="24">
        <v>45991</v>
      </c>
      <c r="Y43" s="24">
        <v>45991</v>
      </c>
      <c r="Z43" s="25" t="s">
        <v>220</v>
      </c>
      <c r="AA43" s="25" t="s">
        <v>221</v>
      </c>
      <c r="AB43" s="25">
        <v>7724490000</v>
      </c>
      <c r="AC43" s="25">
        <v>771401001</v>
      </c>
      <c r="AD43" s="19" t="s">
        <v>222</v>
      </c>
      <c r="AE43" s="19" t="s">
        <v>82</v>
      </c>
      <c r="AF43" s="19">
        <v>876</v>
      </c>
      <c r="AG43" s="19" t="s">
        <v>83</v>
      </c>
      <c r="AH43" s="19">
        <v>1</v>
      </c>
      <c r="AI43" s="19">
        <v>27000000000</v>
      </c>
      <c r="AJ43" s="19" t="s">
        <v>84</v>
      </c>
      <c r="AK43" s="24">
        <v>45991</v>
      </c>
      <c r="AL43" s="24">
        <v>45991</v>
      </c>
      <c r="AM43" s="24">
        <v>46356</v>
      </c>
      <c r="AN43" s="26" t="s">
        <v>93</v>
      </c>
      <c r="AO43" s="25"/>
      <c r="AP43" s="88"/>
      <c r="AQ43" s="88"/>
      <c r="AR43" s="88"/>
      <c r="AS43" s="89"/>
      <c r="AT43" s="90"/>
      <c r="AU43" s="91"/>
      <c r="AV43" s="88"/>
      <c r="AW43" s="88"/>
      <c r="AX43" s="88"/>
      <c r="AY43" s="88"/>
      <c r="AZ43" s="88"/>
    </row>
    <row r="44" spans="1:54" ht="409.5" x14ac:dyDescent="0.35">
      <c r="A44" s="94">
        <v>7</v>
      </c>
      <c r="B44" s="94">
        <v>37</v>
      </c>
      <c r="C44" s="95" t="s">
        <v>79</v>
      </c>
      <c r="D44" s="96" t="s">
        <v>230</v>
      </c>
      <c r="E44" s="95" t="s">
        <v>231</v>
      </c>
      <c r="F44" s="97">
        <v>1</v>
      </c>
      <c r="G44" s="98" t="s">
        <v>232</v>
      </c>
      <c r="H44" s="97" t="s">
        <v>233</v>
      </c>
      <c r="I44" s="97" t="s">
        <v>233</v>
      </c>
      <c r="J44" s="97">
        <v>2</v>
      </c>
      <c r="K44" s="97" t="s">
        <v>234</v>
      </c>
      <c r="L44" s="97" t="s">
        <v>77</v>
      </c>
      <c r="M44" s="95" t="s">
        <v>90</v>
      </c>
      <c r="N44" s="95" t="s">
        <v>91</v>
      </c>
      <c r="O44" s="99">
        <v>935</v>
      </c>
      <c r="P44" s="99">
        <v>935</v>
      </c>
      <c r="Q44" s="100">
        <v>935</v>
      </c>
      <c r="R44" s="100">
        <v>0</v>
      </c>
      <c r="S44" s="100">
        <v>0</v>
      </c>
      <c r="T44" s="100">
        <v>0</v>
      </c>
      <c r="U44" s="94" t="s">
        <v>116</v>
      </c>
      <c r="V44" s="95" t="s">
        <v>92</v>
      </c>
      <c r="W44" s="95" t="s">
        <v>81</v>
      </c>
      <c r="X44" s="101">
        <v>45716</v>
      </c>
      <c r="Y44" s="101">
        <v>45716</v>
      </c>
      <c r="Z44" s="97" t="s">
        <v>235</v>
      </c>
      <c r="AA44" s="96" t="s">
        <v>236</v>
      </c>
      <c r="AB44" s="94"/>
      <c r="AC44" s="94"/>
      <c r="AD44" s="97" t="s">
        <v>237</v>
      </c>
      <c r="AE44" s="95" t="s">
        <v>82</v>
      </c>
      <c r="AF44" s="95">
        <v>876</v>
      </c>
      <c r="AG44" s="95" t="s">
        <v>83</v>
      </c>
      <c r="AH44" s="95">
        <v>1</v>
      </c>
      <c r="AI44" s="98">
        <v>27000000000</v>
      </c>
      <c r="AJ44" s="95" t="s">
        <v>84</v>
      </c>
      <c r="AK44" s="101">
        <v>45716</v>
      </c>
      <c r="AL44" s="101">
        <v>45687</v>
      </c>
      <c r="AM44" s="101">
        <v>45991</v>
      </c>
      <c r="AN44" s="94">
        <v>2025</v>
      </c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3" t="s">
        <v>238</v>
      </c>
      <c r="BA44" s="104"/>
    </row>
    <row r="45" spans="1:54" ht="409.5" x14ac:dyDescent="0.35">
      <c r="A45" s="105">
        <v>7</v>
      </c>
      <c r="B45" s="105">
        <v>38</v>
      </c>
      <c r="C45" s="106" t="s">
        <v>79</v>
      </c>
      <c r="D45" s="107" t="s">
        <v>230</v>
      </c>
      <c r="E45" s="106" t="s">
        <v>231</v>
      </c>
      <c r="F45" s="108">
        <v>1</v>
      </c>
      <c r="G45" s="109" t="s">
        <v>239</v>
      </c>
      <c r="H45" s="108" t="s">
        <v>233</v>
      </c>
      <c r="I45" s="108" t="s">
        <v>233</v>
      </c>
      <c r="J45" s="108">
        <v>2</v>
      </c>
      <c r="K45" s="108" t="s">
        <v>234</v>
      </c>
      <c r="L45" s="108" t="s">
        <v>77</v>
      </c>
      <c r="M45" s="106" t="s">
        <v>90</v>
      </c>
      <c r="N45" s="106" t="s">
        <v>91</v>
      </c>
      <c r="O45" s="110">
        <v>1650</v>
      </c>
      <c r="P45" s="110">
        <v>1650</v>
      </c>
      <c r="Q45" s="110">
        <v>1650</v>
      </c>
      <c r="R45" s="111">
        <v>0</v>
      </c>
      <c r="S45" s="111">
        <v>0</v>
      </c>
      <c r="T45" s="111">
        <v>0</v>
      </c>
      <c r="U45" s="105" t="s">
        <v>116</v>
      </c>
      <c r="V45" s="106" t="s">
        <v>92</v>
      </c>
      <c r="W45" s="106" t="s">
        <v>81</v>
      </c>
      <c r="X45" s="112">
        <v>45716</v>
      </c>
      <c r="Y45" s="112">
        <v>45716</v>
      </c>
      <c r="Z45" s="108" t="s">
        <v>235</v>
      </c>
      <c r="AA45" s="107" t="s">
        <v>240</v>
      </c>
      <c r="AB45" s="105"/>
      <c r="AC45" s="105"/>
      <c r="AD45" s="108" t="s">
        <v>237</v>
      </c>
      <c r="AE45" s="106" t="s">
        <v>82</v>
      </c>
      <c r="AF45" s="106">
        <v>876</v>
      </c>
      <c r="AG45" s="106" t="s">
        <v>83</v>
      </c>
      <c r="AH45" s="106">
        <v>1</v>
      </c>
      <c r="AI45" s="109">
        <v>27000000000</v>
      </c>
      <c r="AJ45" s="106" t="s">
        <v>84</v>
      </c>
      <c r="AK45" s="101">
        <v>45716</v>
      </c>
      <c r="AL45" s="101">
        <v>45687</v>
      </c>
      <c r="AM45" s="101">
        <v>45991</v>
      </c>
      <c r="AN45" s="94">
        <v>2025</v>
      </c>
      <c r="AO45" s="113"/>
      <c r="AP45" s="113"/>
      <c r="AQ45" s="113"/>
      <c r="AR45" s="113"/>
      <c r="AS45" s="113"/>
      <c r="AT45" s="113"/>
      <c r="AU45" s="113"/>
      <c r="AV45" s="113"/>
      <c r="AW45" s="113"/>
      <c r="AX45" s="113"/>
      <c r="AY45" s="113"/>
      <c r="AZ45" s="103" t="s">
        <v>238</v>
      </c>
      <c r="BA45" s="104"/>
    </row>
    <row r="46" spans="1:54" ht="186" x14ac:dyDescent="0.35">
      <c r="A46" s="19">
        <v>7</v>
      </c>
      <c r="B46" s="20">
        <v>39</v>
      </c>
      <c r="C46" s="19" t="s">
        <v>79</v>
      </c>
      <c r="D46" s="19" t="s">
        <v>86</v>
      </c>
      <c r="E46" s="19" t="s">
        <v>212</v>
      </c>
      <c r="F46" s="19">
        <v>1</v>
      </c>
      <c r="G46" s="19" t="s">
        <v>99</v>
      </c>
      <c r="H46" s="19" t="s">
        <v>100</v>
      </c>
      <c r="I46" s="28" t="s">
        <v>207</v>
      </c>
      <c r="J46" s="21">
        <v>1</v>
      </c>
      <c r="K46" s="19"/>
      <c r="L46" s="19" t="s">
        <v>77</v>
      </c>
      <c r="M46" s="19" t="s">
        <v>171</v>
      </c>
      <c r="N46" s="19" t="s">
        <v>91</v>
      </c>
      <c r="O46" s="66">
        <f>P46/1.2</f>
        <v>6147.5087333333331</v>
      </c>
      <c r="P46" s="66">
        <f>Q46+R46</f>
        <v>7377.0104799999999</v>
      </c>
      <c r="Q46" s="66">
        <v>7377.0104799999999</v>
      </c>
      <c r="R46" s="22">
        <v>0</v>
      </c>
      <c r="S46" s="23">
        <v>0</v>
      </c>
      <c r="T46" s="23">
        <v>0</v>
      </c>
      <c r="U46" s="19" t="s">
        <v>227</v>
      </c>
      <c r="V46" s="19" t="s">
        <v>92</v>
      </c>
      <c r="W46" s="19" t="s">
        <v>80</v>
      </c>
      <c r="X46" s="24">
        <v>45716</v>
      </c>
      <c r="Y46" s="24">
        <v>45746</v>
      </c>
      <c r="Z46" s="25"/>
      <c r="AA46" s="25"/>
      <c r="AB46" s="25"/>
      <c r="AC46" s="25"/>
      <c r="AD46" s="19" t="s">
        <v>99</v>
      </c>
      <c r="AE46" s="19" t="s">
        <v>82</v>
      </c>
      <c r="AF46" s="19">
        <v>796</v>
      </c>
      <c r="AG46" s="19" t="s">
        <v>168</v>
      </c>
      <c r="AH46" s="19">
        <v>3</v>
      </c>
      <c r="AI46" s="19">
        <v>27000000000</v>
      </c>
      <c r="AJ46" s="19" t="s">
        <v>84</v>
      </c>
      <c r="AK46" s="24">
        <v>45746</v>
      </c>
      <c r="AL46" s="24">
        <v>45746</v>
      </c>
      <c r="AM46" s="24">
        <v>45869</v>
      </c>
      <c r="AN46" s="26">
        <v>2025</v>
      </c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 t="s">
        <v>242</v>
      </c>
    </row>
    <row r="47" spans="1:54" ht="409.5" x14ac:dyDescent="0.35">
      <c r="A47" s="94">
        <v>7</v>
      </c>
      <c r="B47" s="94">
        <v>40</v>
      </c>
      <c r="C47" s="95" t="s">
        <v>79</v>
      </c>
      <c r="D47" s="96" t="s">
        <v>230</v>
      </c>
      <c r="E47" s="95" t="s">
        <v>231</v>
      </c>
      <c r="F47" s="97">
        <v>1</v>
      </c>
      <c r="G47" s="123" t="s">
        <v>243</v>
      </c>
      <c r="H47" s="97" t="s">
        <v>233</v>
      </c>
      <c r="I47" s="97" t="s">
        <v>233</v>
      </c>
      <c r="J47" s="97">
        <v>2</v>
      </c>
      <c r="K47" s="97" t="s">
        <v>234</v>
      </c>
      <c r="L47" s="97" t="s">
        <v>77</v>
      </c>
      <c r="M47" s="95" t="s">
        <v>90</v>
      </c>
      <c r="N47" s="95" t="s">
        <v>91</v>
      </c>
      <c r="O47" s="99">
        <v>963.57360000000006</v>
      </c>
      <c r="P47" s="99">
        <v>963.57360000000006</v>
      </c>
      <c r="Q47" s="99">
        <v>963.57360000000006</v>
      </c>
      <c r="R47" s="100">
        <v>0</v>
      </c>
      <c r="S47" s="100">
        <v>0</v>
      </c>
      <c r="T47" s="100">
        <v>0</v>
      </c>
      <c r="U47" s="94" t="s">
        <v>116</v>
      </c>
      <c r="V47" s="95" t="s">
        <v>92</v>
      </c>
      <c r="W47" s="95" t="s">
        <v>81</v>
      </c>
      <c r="X47" s="101">
        <v>45746</v>
      </c>
      <c r="Y47" s="101">
        <v>45746</v>
      </c>
      <c r="Z47" s="97" t="s">
        <v>235</v>
      </c>
      <c r="AA47" s="96" t="s">
        <v>244</v>
      </c>
      <c r="AB47" s="94"/>
      <c r="AC47" s="94"/>
      <c r="AD47" s="97" t="s">
        <v>237</v>
      </c>
      <c r="AE47" s="95" t="s">
        <v>82</v>
      </c>
      <c r="AF47" s="95">
        <v>876</v>
      </c>
      <c r="AG47" s="95" t="s">
        <v>83</v>
      </c>
      <c r="AH47" s="95">
        <v>1</v>
      </c>
      <c r="AI47" s="98">
        <v>27000000000</v>
      </c>
      <c r="AJ47" s="95" t="s">
        <v>84</v>
      </c>
      <c r="AK47" s="101">
        <v>45746</v>
      </c>
      <c r="AL47" s="101">
        <v>45777</v>
      </c>
      <c r="AM47" s="101">
        <v>46081</v>
      </c>
      <c r="AN47" s="96" t="s">
        <v>93</v>
      </c>
      <c r="AO47" s="102"/>
      <c r="AP47" s="102"/>
      <c r="AQ47" s="102"/>
      <c r="AR47" s="102"/>
      <c r="AS47" s="102"/>
      <c r="AT47" s="102"/>
      <c r="AU47" s="102"/>
      <c r="AV47" s="102"/>
      <c r="AW47" s="102"/>
      <c r="AX47" s="102"/>
      <c r="AY47" s="102"/>
      <c r="AZ47" s="103" t="s">
        <v>245</v>
      </c>
    </row>
    <row r="48" spans="1:54" ht="250.5" customHeight="1" x14ac:dyDescent="0.35">
      <c r="A48" s="124">
        <v>4</v>
      </c>
      <c r="B48" s="124">
        <v>41</v>
      </c>
      <c r="C48" s="124" t="s">
        <v>79</v>
      </c>
      <c r="D48" s="124" t="s">
        <v>173</v>
      </c>
      <c r="E48" s="124" t="s">
        <v>174</v>
      </c>
      <c r="F48" s="124">
        <v>1</v>
      </c>
      <c r="G48" s="124" t="s">
        <v>248</v>
      </c>
      <c r="H48" s="124" t="s">
        <v>249</v>
      </c>
      <c r="I48" s="124" t="s">
        <v>250</v>
      </c>
      <c r="J48" s="124">
        <v>1</v>
      </c>
      <c r="K48" s="124"/>
      <c r="L48" s="124" t="s">
        <v>251</v>
      </c>
      <c r="M48" s="124" t="s">
        <v>171</v>
      </c>
      <c r="N48" s="124" t="s">
        <v>91</v>
      </c>
      <c r="O48" s="125">
        <v>13753.727999999999</v>
      </c>
      <c r="P48" s="125">
        <v>13753.727999999999</v>
      </c>
      <c r="Q48" s="125">
        <v>13753.727999999999</v>
      </c>
      <c r="R48" s="111">
        <v>0</v>
      </c>
      <c r="S48" s="111">
        <v>0</v>
      </c>
      <c r="T48" s="111">
        <v>0</v>
      </c>
      <c r="U48" s="124" t="s">
        <v>162</v>
      </c>
      <c r="V48" s="19" t="s">
        <v>92</v>
      </c>
      <c r="W48" s="124" t="s">
        <v>80</v>
      </c>
      <c r="X48" s="126">
        <v>45777</v>
      </c>
      <c r="Y48" s="126">
        <v>45808</v>
      </c>
      <c r="Z48" s="124"/>
      <c r="AA48" s="124"/>
      <c r="AB48" s="124"/>
      <c r="AC48" s="124"/>
      <c r="AD48" s="124" t="s">
        <v>248</v>
      </c>
      <c r="AE48" s="124" t="s">
        <v>82</v>
      </c>
      <c r="AF48" s="124">
        <v>876</v>
      </c>
      <c r="AG48" s="124" t="s">
        <v>252</v>
      </c>
      <c r="AH48" s="124">
        <v>1</v>
      </c>
      <c r="AI48" s="124">
        <v>27000000000</v>
      </c>
      <c r="AJ48" s="124" t="s">
        <v>84</v>
      </c>
      <c r="AK48" s="126">
        <v>45808</v>
      </c>
      <c r="AL48" s="126">
        <v>45808</v>
      </c>
      <c r="AM48" s="126">
        <v>45899</v>
      </c>
      <c r="AN48" s="124">
        <v>2025</v>
      </c>
      <c r="AO48" s="124"/>
      <c r="AP48" s="124"/>
      <c r="AQ48" s="124"/>
      <c r="AR48" s="124"/>
      <c r="AS48" s="124"/>
      <c r="AT48" s="124"/>
      <c r="AU48" s="124"/>
      <c r="AV48" s="124"/>
      <c r="AW48" s="124"/>
      <c r="AX48" s="124"/>
      <c r="AY48" s="124"/>
      <c r="AZ48" s="124" t="s">
        <v>253</v>
      </c>
    </row>
    <row r="49" spans="1:52" s="128" customFormat="1" ht="395.25" customHeight="1" x14ac:dyDescent="0.25">
      <c r="A49" s="127">
        <v>7</v>
      </c>
      <c r="B49" s="127">
        <v>42</v>
      </c>
      <c r="C49" s="124" t="s">
        <v>79</v>
      </c>
      <c r="D49" s="124" t="s">
        <v>258</v>
      </c>
      <c r="E49" s="30" t="s">
        <v>76</v>
      </c>
      <c r="F49" s="127">
        <v>1</v>
      </c>
      <c r="G49" s="124" t="s">
        <v>257</v>
      </c>
      <c r="H49" s="129" t="s">
        <v>259</v>
      </c>
      <c r="I49" s="129" t="s">
        <v>259</v>
      </c>
      <c r="J49" s="127">
        <v>2</v>
      </c>
      <c r="K49" s="127"/>
      <c r="L49" s="127" t="s">
        <v>251</v>
      </c>
      <c r="M49" s="124" t="s">
        <v>90</v>
      </c>
      <c r="N49" s="124" t="s">
        <v>91</v>
      </c>
      <c r="O49" s="130">
        <v>2500</v>
      </c>
      <c r="P49" s="131">
        <f>O49*1.2</f>
        <v>3000</v>
      </c>
      <c r="Q49" s="131">
        <f>P49</f>
        <v>3000</v>
      </c>
      <c r="R49" s="111">
        <v>0</v>
      </c>
      <c r="S49" s="111">
        <v>0</v>
      </c>
      <c r="T49" s="111">
        <v>0</v>
      </c>
      <c r="U49" s="127" t="s">
        <v>227</v>
      </c>
      <c r="V49" s="19" t="s">
        <v>92</v>
      </c>
      <c r="W49" s="124" t="s">
        <v>80</v>
      </c>
      <c r="X49" s="132">
        <v>45777</v>
      </c>
      <c r="Y49" s="132">
        <v>45807</v>
      </c>
      <c r="Z49" s="127"/>
      <c r="AA49" s="127"/>
      <c r="AB49" s="127"/>
      <c r="AC49" s="127"/>
      <c r="AD49" s="124" t="s">
        <v>257</v>
      </c>
      <c r="AE49" s="124" t="s">
        <v>82</v>
      </c>
      <c r="AF49" s="124">
        <v>876</v>
      </c>
      <c r="AG49" s="124" t="s">
        <v>252</v>
      </c>
      <c r="AH49" s="124">
        <v>1</v>
      </c>
      <c r="AI49" s="124">
        <v>27000000000</v>
      </c>
      <c r="AJ49" s="124" t="s">
        <v>84</v>
      </c>
      <c r="AK49" s="132">
        <v>45807</v>
      </c>
      <c r="AL49" s="132">
        <v>45807</v>
      </c>
      <c r="AM49" s="132">
        <v>46172</v>
      </c>
      <c r="AN49" s="124"/>
      <c r="AO49" s="127"/>
      <c r="AP49" s="127"/>
      <c r="AQ49" s="127"/>
      <c r="AR49" s="127"/>
      <c r="AS49" s="127"/>
      <c r="AT49" s="127"/>
      <c r="AU49" s="127"/>
      <c r="AV49" s="127"/>
      <c r="AW49" s="127"/>
      <c r="AX49" s="127"/>
      <c r="AY49" s="127"/>
      <c r="AZ49" s="124" t="s">
        <v>260</v>
      </c>
    </row>
    <row r="50" spans="1:52" ht="302.25" x14ac:dyDescent="0.35">
      <c r="A50" s="134">
        <v>7</v>
      </c>
      <c r="B50" s="20">
        <v>43</v>
      </c>
      <c r="C50" s="19" t="s">
        <v>79</v>
      </c>
      <c r="D50" s="19" t="s">
        <v>86</v>
      </c>
      <c r="E50" s="19" t="s">
        <v>94</v>
      </c>
      <c r="F50" s="19">
        <v>1</v>
      </c>
      <c r="G50" s="19" t="s">
        <v>261</v>
      </c>
      <c r="H50" s="19" t="s">
        <v>96</v>
      </c>
      <c r="I50" s="19" t="s">
        <v>97</v>
      </c>
      <c r="J50" s="21">
        <v>2</v>
      </c>
      <c r="K50" s="19"/>
      <c r="L50" s="19" t="s">
        <v>77</v>
      </c>
      <c r="M50" s="19" t="s">
        <v>90</v>
      </c>
      <c r="N50" s="19" t="s">
        <v>91</v>
      </c>
      <c r="O50" s="66">
        <v>283.14499999999998</v>
      </c>
      <c r="P50" s="66">
        <v>283.14499999999998</v>
      </c>
      <c r="Q50" s="66">
        <v>283.14499999999998</v>
      </c>
      <c r="R50" s="66">
        <v>0</v>
      </c>
      <c r="S50" s="23">
        <v>0</v>
      </c>
      <c r="T50" s="23">
        <v>0</v>
      </c>
      <c r="U50" s="19" t="s">
        <v>116</v>
      </c>
      <c r="V50" s="19" t="s">
        <v>92</v>
      </c>
      <c r="W50" s="19" t="s">
        <v>81</v>
      </c>
      <c r="X50" s="24">
        <v>45838</v>
      </c>
      <c r="Y50" s="24">
        <v>45838</v>
      </c>
      <c r="Z50" s="135" t="s">
        <v>262</v>
      </c>
      <c r="AA50" s="25" t="s">
        <v>263</v>
      </c>
      <c r="AB50" s="134">
        <v>3903001427</v>
      </c>
      <c r="AC50" s="134">
        <v>390701001</v>
      </c>
      <c r="AD50" s="19" t="s">
        <v>98</v>
      </c>
      <c r="AE50" s="19" t="s">
        <v>82</v>
      </c>
      <c r="AF50" s="19">
        <v>876</v>
      </c>
      <c r="AG50" s="19" t="s">
        <v>83</v>
      </c>
      <c r="AH50" s="19">
        <v>1</v>
      </c>
      <c r="AI50" s="19">
        <v>27000000000</v>
      </c>
      <c r="AJ50" s="19" t="s">
        <v>84</v>
      </c>
      <c r="AK50" s="24">
        <v>45838</v>
      </c>
      <c r="AL50" s="24">
        <v>45838</v>
      </c>
      <c r="AM50" s="24">
        <v>45868</v>
      </c>
      <c r="AN50" s="26" t="s">
        <v>264</v>
      </c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 t="s">
        <v>265</v>
      </c>
    </row>
    <row r="51" spans="1:52" ht="409.5" x14ac:dyDescent="0.35">
      <c r="A51" s="134">
        <v>3</v>
      </c>
      <c r="B51" s="134">
        <v>44</v>
      </c>
      <c r="C51" s="19" t="s">
        <v>79</v>
      </c>
      <c r="D51" s="19" t="s">
        <v>129</v>
      </c>
      <c r="E51" s="25" t="s">
        <v>157</v>
      </c>
      <c r="F51" s="19">
        <v>1</v>
      </c>
      <c r="G51" s="65" t="s">
        <v>272</v>
      </c>
      <c r="H51" s="25" t="s">
        <v>159</v>
      </c>
      <c r="I51" s="25" t="s">
        <v>160</v>
      </c>
      <c r="J51" s="25">
        <v>2</v>
      </c>
      <c r="K51" s="25"/>
      <c r="L51" s="19" t="s">
        <v>77</v>
      </c>
      <c r="M51" s="19" t="s">
        <v>90</v>
      </c>
      <c r="N51" s="19" t="s">
        <v>161</v>
      </c>
      <c r="O51" s="136">
        <v>827.75022000000001</v>
      </c>
      <c r="P51" s="66">
        <f>O51*1.2</f>
        <v>993.30026399999997</v>
      </c>
      <c r="Q51" s="66">
        <f>P51</f>
        <v>993.30026399999997</v>
      </c>
      <c r="R51" s="66">
        <v>0</v>
      </c>
      <c r="S51" s="66">
        <v>0</v>
      </c>
      <c r="T51" s="66">
        <v>0</v>
      </c>
      <c r="U51" s="19" t="s">
        <v>228</v>
      </c>
      <c r="V51" s="19" t="s">
        <v>92</v>
      </c>
      <c r="W51" s="19" t="s">
        <v>80</v>
      </c>
      <c r="X51" s="38">
        <v>45838</v>
      </c>
      <c r="Y51" s="38">
        <v>45868</v>
      </c>
      <c r="Z51" s="25"/>
      <c r="AA51" s="25"/>
      <c r="AB51" s="25"/>
      <c r="AC51" s="25"/>
      <c r="AD51" s="25" t="s">
        <v>163</v>
      </c>
      <c r="AE51" s="19" t="s">
        <v>82</v>
      </c>
      <c r="AF51" s="19">
        <v>876</v>
      </c>
      <c r="AG51" s="19" t="s">
        <v>83</v>
      </c>
      <c r="AH51" s="19">
        <v>1</v>
      </c>
      <c r="AI51" s="28" t="s">
        <v>151</v>
      </c>
      <c r="AJ51" s="19" t="s">
        <v>84</v>
      </c>
      <c r="AK51" s="46">
        <v>45868</v>
      </c>
      <c r="AL51" s="46">
        <v>45868</v>
      </c>
      <c r="AM51" s="24">
        <v>46022</v>
      </c>
      <c r="AN51" s="26">
        <v>2025</v>
      </c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19"/>
      <c r="AZ51" s="25" t="s">
        <v>273</v>
      </c>
    </row>
    <row r="52" spans="1:52" ht="409.5" x14ac:dyDescent="0.35">
      <c r="A52" s="152">
        <v>7</v>
      </c>
      <c r="B52" s="152">
        <v>45</v>
      </c>
      <c r="C52" s="153" t="s">
        <v>79</v>
      </c>
      <c r="D52" s="153" t="s">
        <v>258</v>
      </c>
      <c r="E52" s="153" t="s">
        <v>76</v>
      </c>
      <c r="F52" s="152">
        <v>1</v>
      </c>
      <c r="G52" s="153" t="s">
        <v>257</v>
      </c>
      <c r="H52" s="154" t="s">
        <v>259</v>
      </c>
      <c r="I52" s="154" t="s">
        <v>259</v>
      </c>
      <c r="J52" s="152">
        <v>2</v>
      </c>
      <c r="K52" s="152"/>
      <c r="L52" s="152" t="s">
        <v>251</v>
      </c>
      <c r="M52" s="153" t="s">
        <v>90</v>
      </c>
      <c r="N52" s="153" t="s">
        <v>91</v>
      </c>
      <c r="O52" s="155">
        <v>5791.6666699999996</v>
      </c>
      <c r="P52" s="156">
        <f>O52*1.2</f>
        <v>6950.0000039999995</v>
      </c>
      <c r="Q52" s="156">
        <f>P52</f>
        <v>6950.0000039999995</v>
      </c>
      <c r="R52" s="157">
        <v>0</v>
      </c>
      <c r="S52" s="157">
        <v>0</v>
      </c>
      <c r="T52" s="157">
        <v>0</v>
      </c>
      <c r="U52" s="152" t="s">
        <v>228</v>
      </c>
      <c r="V52" s="158" t="s">
        <v>92</v>
      </c>
      <c r="W52" s="153" t="s">
        <v>80</v>
      </c>
      <c r="X52" s="159">
        <v>45838</v>
      </c>
      <c r="Y52" s="159">
        <v>45868</v>
      </c>
      <c r="Z52" s="152"/>
      <c r="AA52" s="152"/>
      <c r="AB52" s="152"/>
      <c r="AC52" s="152"/>
      <c r="AD52" s="153" t="s">
        <v>257</v>
      </c>
      <c r="AE52" s="153" t="s">
        <v>82</v>
      </c>
      <c r="AF52" s="153">
        <v>876</v>
      </c>
      <c r="AG52" s="153" t="s">
        <v>252</v>
      </c>
      <c r="AH52" s="153">
        <v>1</v>
      </c>
      <c r="AI52" s="153">
        <v>27000000000</v>
      </c>
      <c r="AJ52" s="153" t="s">
        <v>84</v>
      </c>
      <c r="AK52" s="159">
        <v>45868</v>
      </c>
      <c r="AL52" s="159">
        <v>45868</v>
      </c>
      <c r="AM52" s="159">
        <v>46233</v>
      </c>
      <c r="AN52" s="153"/>
      <c r="AO52" s="152"/>
      <c r="AP52" s="152"/>
      <c r="AQ52" s="152"/>
      <c r="AR52" s="152"/>
      <c r="AS52" s="152"/>
      <c r="AT52" s="152"/>
      <c r="AU52" s="152"/>
      <c r="AV52" s="152"/>
      <c r="AW52" s="152"/>
      <c r="AX52" s="152"/>
      <c r="AY52" s="152"/>
      <c r="AZ52" s="153" t="s">
        <v>274</v>
      </c>
    </row>
    <row r="53" spans="1:52" s="160" customFormat="1" ht="395.25" x14ac:dyDescent="0.25">
      <c r="A53" s="134">
        <v>4</v>
      </c>
      <c r="B53" s="134">
        <v>46</v>
      </c>
      <c r="C53" s="124" t="s">
        <v>79</v>
      </c>
      <c r="D53" s="134" t="s">
        <v>275</v>
      </c>
      <c r="E53" s="134" t="s">
        <v>174</v>
      </c>
      <c r="F53" s="134">
        <v>1</v>
      </c>
      <c r="G53" s="161" t="s">
        <v>278</v>
      </c>
      <c r="H53" s="129" t="s">
        <v>276</v>
      </c>
      <c r="I53" s="129" t="s">
        <v>277</v>
      </c>
      <c r="J53" s="134">
        <v>1</v>
      </c>
      <c r="K53" s="134"/>
      <c r="L53" s="134" t="s">
        <v>251</v>
      </c>
      <c r="M53" s="162" t="s">
        <v>90</v>
      </c>
      <c r="N53" s="162" t="s">
        <v>78</v>
      </c>
      <c r="O53" s="130">
        <v>1610.4705899999999</v>
      </c>
      <c r="P53" s="163">
        <f>O53*1.2</f>
        <v>1932.5647079999999</v>
      </c>
      <c r="Q53" s="163">
        <f>P53</f>
        <v>1932.5647079999999</v>
      </c>
      <c r="R53" s="164">
        <v>0</v>
      </c>
      <c r="S53" s="164">
        <v>0</v>
      </c>
      <c r="T53" s="164">
        <v>0</v>
      </c>
      <c r="U53" s="134" t="s">
        <v>227</v>
      </c>
      <c r="V53" s="19" t="s">
        <v>92</v>
      </c>
      <c r="W53" s="30" t="s">
        <v>80</v>
      </c>
      <c r="X53" s="165">
        <v>45869</v>
      </c>
      <c r="Y53" s="165">
        <v>45900</v>
      </c>
      <c r="Z53" s="134"/>
      <c r="AA53" s="134"/>
      <c r="AB53" s="134"/>
      <c r="AC53" s="134"/>
      <c r="AD53" s="161" t="s">
        <v>278</v>
      </c>
      <c r="AE53" s="162" t="s">
        <v>82</v>
      </c>
      <c r="AF53" s="162">
        <v>876</v>
      </c>
      <c r="AG53" s="162" t="s">
        <v>83</v>
      </c>
      <c r="AH53" s="134">
        <v>1</v>
      </c>
      <c r="AI53" s="30">
        <v>27000000000</v>
      </c>
      <c r="AJ53" s="30" t="s">
        <v>84</v>
      </c>
      <c r="AK53" s="165">
        <v>45900</v>
      </c>
      <c r="AL53" s="165">
        <v>45900</v>
      </c>
      <c r="AM53" s="165">
        <v>46021</v>
      </c>
      <c r="AN53" s="134">
        <v>2025</v>
      </c>
      <c r="AO53" s="134"/>
      <c r="AP53" s="134"/>
      <c r="AQ53" s="134"/>
      <c r="AR53" s="134"/>
      <c r="AS53" s="134"/>
      <c r="AT53" s="134"/>
      <c r="AU53" s="134"/>
      <c r="AV53" s="134"/>
      <c r="AW53" s="134"/>
      <c r="AX53" s="134"/>
      <c r="AY53" s="134"/>
      <c r="AZ53" s="162" t="s">
        <v>279</v>
      </c>
    </row>
    <row r="54" spans="1:52" s="27" customFormat="1" ht="409.5" x14ac:dyDescent="0.35">
      <c r="A54" s="29">
        <v>7</v>
      </c>
      <c r="B54" s="20">
        <v>47</v>
      </c>
      <c r="C54" s="30" t="s">
        <v>79</v>
      </c>
      <c r="D54" s="30" t="s">
        <v>167</v>
      </c>
      <c r="E54" s="19" t="s">
        <v>76</v>
      </c>
      <c r="F54" s="30">
        <v>1</v>
      </c>
      <c r="G54" s="30" t="s">
        <v>224</v>
      </c>
      <c r="H54" s="167" t="s">
        <v>282</v>
      </c>
      <c r="I54" s="167" t="s">
        <v>281</v>
      </c>
      <c r="J54" s="30">
        <v>2</v>
      </c>
      <c r="K54" s="32"/>
      <c r="L54" s="30" t="s">
        <v>77</v>
      </c>
      <c r="M54" s="30" t="s">
        <v>90</v>
      </c>
      <c r="N54" s="30" t="s">
        <v>91</v>
      </c>
      <c r="O54" s="166">
        <v>398.89073000000002</v>
      </c>
      <c r="P54" s="44">
        <f>O54*1.2</f>
        <v>478.66887600000001</v>
      </c>
      <c r="Q54" s="44">
        <f>P54</f>
        <v>478.66887600000001</v>
      </c>
      <c r="R54" s="34">
        <v>0</v>
      </c>
      <c r="S54" s="34">
        <v>0</v>
      </c>
      <c r="T54" s="34">
        <v>0</v>
      </c>
      <c r="U54" s="25" t="s">
        <v>228</v>
      </c>
      <c r="V54" s="19" t="s">
        <v>92</v>
      </c>
      <c r="W54" s="30" t="s">
        <v>80</v>
      </c>
      <c r="X54" s="36">
        <v>45930</v>
      </c>
      <c r="Y54" s="36">
        <v>45960</v>
      </c>
      <c r="Z54" s="37"/>
      <c r="AA54" s="56"/>
      <c r="AB54" s="32"/>
      <c r="AC54" s="32"/>
      <c r="AD54" s="30" t="s">
        <v>224</v>
      </c>
      <c r="AE54" s="30" t="s">
        <v>82</v>
      </c>
      <c r="AF54" s="30">
        <v>796</v>
      </c>
      <c r="AG54" s="30" t="s">
        <v>280</v>
      </c>
      <c r="AH54" s="30">
        <v>2825</v>
      </c>
      <c r="AI54" s="30">
        <v>27000000000</v>
      </c>
      <c r="AJ54" s="30" t="s">
        <v>84</v>
      </c>
      <c r="AK54" s="36">
        <v>45960</v>
      </c>
      <c r="AL54" s="36">
        <v>45960</v>
      </c>
      <c r="AM54" s="36">
        <v>45991</v>
      </c>
      <c r="AN54" s="29">
        <v>2025</v>
      </c>
      <c r="AO54" s="37"/>
      <c r="AP54" s="32"/>
      <c r="AQ54" s="32"/>
      <c r="AR54" s="32"/>
      <c r="AS54" s="39"/>
      <c r="AT54" s="40"/>
      <c r="AU54" s="41"/>
      <c r="AV54" s="32"/>
      <c r="AW54" s="32"/>
      <c r="AX54" s="32"/>
      <c r="AY54" s="32"/>
      <c r="AZ54" s="162" t="s">
        <v>306</v>
      </c>
    </row>
    <row r="55" spans="1:52" s="27" customFormat="1" ht="325.5" x14ac:dyDescent="0.35">
      <c r="A55" s="168">
        <v>4</v>
      </c>
      <c r="B55" s="169">
        <v>48</v>
      </c>
      <c r="C55" s="170" t="s">
        <v>79</v>
      </c>
      <c r="D55" s="171" t="s">
        <v>173</v>
      </c>
      <c r="E55" s="171" t="s">
        <v>174</v>
      </c>
      <c r="F55" s="170">
        <v>1</v>
      </c>
      <c r="G55" s="170" t="s">
        <v>285</v>
      </c>
      <c r="H55" s="172" t="s">
        <v>177</v>
      </c>
      <c r="I55" s="173" t="s">
        <v>283</v>
      </c>
      <c r="J55" s="174">
        <v>2</v>
      </c>
      <c r="K55" s="170"/>
      <c r="L55" s="170" t="s">
        <v>77</v>
      </c>
      <c r="M55" s="170" t="s">
        <v>90</v>
      </c>
      <c r="N55" s="170" t="s">
        <v>91</v>
      </c>
      <c r="O55" s="175">
        <v>100</v>
      </c>
      <c r="P55" s="175">
        <v>105</v>
      </c>
      <c r="Q55" s="175">
        <v>105</v>
      </c>
      <c r="R55" s="175">
        <v>0</v>
      </c>
      <c r="S55" s="176">
        <v>0</v>
      </c>
      <c r="T55" s="176">
        <v>0</v>
      </c>
      <c r="U55" s="170" t="s">
        <v>116</v>
      </c>
      <c r="V55" s="170" t="s">
        <v>92</v>
      </c>
      <c r="W55" s="170" t="s">
        <v>81</v>
      </c>
      <c r="X55" s="177">
        <v>45899</v>
      </c>
      <c r="Y55" s="177">
        <v>45899</v>
      </c>
      <c r="Z55" s="178" t="s">
        <v>262</v>
      </c>
      <c r="AA55" s="179" t="s">
        <v>284</v>
      </c>
      <c r="AB55" s="168">
        <v>6674201280</v>
      </c>
      <c r="AC55" s="128">
        <v>667101001</v>
      </c>
      <c r="AD55" s="170" t="s">
        <v>286</v>
      </c>
      <c r="AE55" s="170" t="s">
        <v>82</v>
      </c>
      <c r="AF55" s="170">
        <v>876</v>
      </c>
      <c r="AG55" s="170" t="s">
        <v>83</v>
      </c>
      <c r="AH55" s="170">
        <v>1</v>
      </c>
      <c r="AI55" s="170">
        <v>27000000000</v>
      </c>
      <c r="AJ55" s="170" t="s">
        <v>84</v>
      </c>
      <c r="AK55" s="177">
        <v>45899</v>
      </c>
      <c r="AL55" s="177">
        <v>45899</v>
      </c>
      <c r="AM55" s="177">
        <v>46021</v>
      </c>
      <c r="AN55" s="180">
        <v>2025</v>
      </c>
      <c r="AO55" s="179"/>
      <c r="AP55" s="179"/>
      <c r="AQ55" s="179"/>
      <c r="AR55" s="179"/>
      <c r="AS55" s="179"/>
      <c r="AT55" s="179"/>
      <c r="AU55" s="179"/>
      <c r="AV55" s="179"/>
      <c r="AW55" s="179"/>
      <c r="AX55" s="179"/>
      <c r="AY55" s="179"/>
      <c r="AZ55" s="179" t="s">
        <v>287</v>
      </c>
    </row>
    <row r="56" spans="1:52" s="27" customFormat="1" ht="409.5" x14ac:dyDescent="0.35">
      <c r="A56" s="168">
        <v>4</v>
      </c>
      <c r="B56" s="169">
        <v>49</v>
      </c>
      <c r="C56" s="170" t="s">
        <v>79</v>
      </c>
      <c r="D56" s="171" t="s">
        <v>173</v>
      </c>
      <c r="E56" s="171" t="s">
        <v>174</v>
      </c>
      <c r="F56" s="170">
        <v>1</v>
      </c>
      <c r="G56" s="170" t="s">
        <v>289</v>
      </c>
      <c r="H56" s="194" t="s">
        <v>210</v>
      </c>
      <c r="I56" s="194" t="s">
        <v>210</v>
      </c>
      <c r="J56" s="174">
        <v>2</v>
      </c>
      <c r="K56" s="170"/>
      <c r="L56" s="170" t="s">
        <v>77</v>
      </c>
      <c r="M56" s="170" t="s">
        <v>90</v>
      </c>
      <c r="N56" s="170" t="s">
        <v>91</v>
      </c>
      <c r="O56" s="175">
        <v>240</v>
      </c>
      <c r="P56" s="175">
        <v>288</v>
      </c>
      <c r="Q56" s="175">
        <f t="shared" ref="Q56:Q61" si="3">P56</f>
        <v>288</v>
      </c>
      <c r="R56" s="175">
        <v>0</v>
      </c>
      <c r="S56" s="176">
        <v>0</v>
      </c>
      <c r="T56" s="176">
        <v>0</v>
      </c>
      <c r="U56" s="170" t="s">
        <v>116</v>
      </c>
      <c r="V56" s="170" t="s">
        <v>92</v>
      </c>
      <c r="W56" s="170" t="s">
        <v>81</v>
      </c>
      <c r="X56" s="177">
        <v>45930</v>
      </c>
      <c r="Y56" s="177">
        <v>45930</v>
      </c>
      <c r="Z56" s="178" t="s">
        <v>262</v>
      </c>
      <c r="AA56" s="179" t="s">
        <v>290</v>
      </c>
      <c r="AB56" s="195">
        <v>7703209129</v>
      </c>
      <c r="AC56" s="195">
        <v>770301001</v>
      </c>
      <c r="AD56" s="170" t="s">
        <v>289</v>
      </c>
      <c r="AE56" s="170" t="s">
        <v>82</v>
      </c>
      <c r="AF56" s="170">
        <v>876</v>
      </c>
      <c r="AG56" s="170" t="s">
        <v>83</v>
      </c>
      <c r="AH56" s="170">
        <v>1</v>
      </c>
      <c r="AI56" s="170">
        <v>27000000000</v>
      </c>
      <c r="AJ56" s="170" t="s">
        <v>84</v>
      </c>
      <c r="AK56" s="177">
        <v>45930</v>
      </c>
      <c r="AL56" s="177">
        <v>45930</v>
      </c>
      <c r="AM56" s="177">
        <v>46294</v>
      </c>
      <c r="AN56" s="180">
        <v>2025</v>
      </c>
      <c r="AO56" s="179"/>
      <c r="AP56" s="179"/>
      <c r="AQ56" s="179"/>
      <c r="AR56" s="179"/>
      <c r="AS56" s="179"/>
      <c r="AT56" s="179"/>
      <c r="AU56" s="179"/>
      <c r="AV56" s="179"/>
      <c r="AW56" s="179"/>
      <c r="AX56" s="179"/>
      <c r="AY56" s="179"/>
      <c r="AZ56" s="179" t="s">
        <v>305</v>
      </c>
    </row>
    <row r="57" spans="1:52" s="196" customFormat="1" ht="409.5" customHeight="1" x14ac:dyDescent="0.35">
      <c r="A57" s="168">
        <v>4</v>
      </c>
      <c r="B57" s="169">
        <v>50</v>
      </c>
      <c r="C57" s="170" t="s">
        <v>79</v>
      </c>
      <c r="D57" s="171" t="s">
        <v>173</v>
      </c>
      <c r="E57" s="171" t="s">
        <v>174</v>
      </c>
      <c r="F57" s="170">
        <v>1</v>
      </c>
      <c r="G57" s="170" t="s">
        <v>291</v>
      </c>
      <c r="H57" s="194" t="s">
        <v>176</v>
      </c>
      <c r="I57" s="194" t="s">
        <v>177</v>
      </c>
      <c r="J57" s="174">
        <v>2</v>
      </c>
      <c r="K57" s="170"/>
      <c r="L57" s="170" t="s">
        <v>77</v>
      </c>
      <c r="M57" s="170" t="s">
        <v>90</v>
      </c>
      <c r="N57" s="170" t="s">
        <v>91</v>
      </c>
      <c r="O57" s="201">
        <v>12707.5</v>
      </c>
      <c r="P57" s="175">
        <f>O57*1.2</f>
        <v>15249</v>
      </c>
      <c r="Q57" s="175">
        <f t="shared" si="3"/>
        <v>15249</v>
      </c>
      <c r="R57" s="175">
        <v>0</v>
      </c>
      <c r="S57" s="176">
        <v>0</v>
      </c>
      <c r="T57" s="176">
        <v>0</v>
      </c>
      <c r="U57" s="170" t="s">
        <v>116</v>
      </c>
      <c r="V57" s="170" t="s">
        <v>92</v>
      </c>
      <c r="W57" s="170" t="s">
        <v>81</v>
      </c>
      <c r="X57" s="177">
        <v>45960</v>
      </c>
      <c r="Y57" s="177">
        <v>45960</v>
      </c>
      <c r="Z57" s="178" t="s">
        <v>262</v>
      </c>
      <c r="AA57" s="179" t="s">
        <v>292</v>
      </c>
      <c r="AB57" s="197">
        <v>1655352848</v>
      </c>
      <c r="AC57" s="197">
        <v>165501001</v>
      </c>
      <c r="AD57" s="170" t="s">
        <v>291</v>
      </c>
      <c r="AE57" s="170" t="s">
        <v>82</v>
      </c>
      <c r="AF57" s="170">
        <v>876</v>
      </c>
      <c r="AG57" s="170" t="s">
        <v>83</v>
      </c>
      <c r="AH57" s="170">
        <v>1</v>
      </c>
      <c r="AI57" s="170">
        <v>27000000000</v>
      </c>
      <c r="AJ57" s="170" t="s">
        <v>84</v>
      </c>
      <c r="AK57" s="177">
        <v>45960</v>
      </c>
      <c r="AL57" s="177">
        <v>45950</v>
      </c>
      <c r="AM57" s="177">
        <v>46324</v>
      </c>
      <c r="AN57" s="180">
        <v>2025</v>
      </c>
      <c r="AO57" s="179"/>
      <c r="AP57" s="179"/>
      <c r="AQ57" s="179"/>
      <c r="AR57" s="179"/>
      <c r="AS57" s="179"/>
      <c r="AT57" s="179"/>
      <c r="AU57" s="179"/>
      <c r="AV57" s="179"/>
      <c r="AW57" s="179"/>
      <c r="AX57" s="179"/>
      <c r="AY57" s="179"/>
      <c r="AZ57" s="179" t="s">
        <v>305</v>
      </c>
    </row>
    <row r="58" spans="1:52" ht="408.75" customHeight="1" x14ac:dyDescent="0.35">
      <c r="A58" s="134">
        <v>4</v>
      </c>
      <c r="B58" s="134">
        <v>51</v>
      </c>
      <c r="C58" s="170" t="s">
        <v>79</v>
      </c>
      <c r="D58" s="30" t="s">
        <v>101</v>
      </c>
      <c r="E58" s="30" t="s">
        <v>174</v>
      </c>
      <c r="F58" s="30">
        <v>1</v>
      </c>
      <c r="G58" s="162" t="s">
        <v>293</v>
      </c>
      <c r="H58" s="184" t="s">
        <v>181</v>
      </c>
      <c r="I58" s="184" t="s">
        <v>182</v>
      </c>
      <c r="J58" s="134">
        <v>2</v>
      </c>
      <c r="K58" s="134"/>
      <c r="L58" s="170" t="s">
        <v>77</v>
      </c>
      <c r="M58" s="170" t="s">
        <v>171</v>
      </c>
      <c r="N58" s="170" t="s">
        <v>91</v>
      </c>
      <c r="O58" s="182">
        <v>2716.33</v>
      </c>
      <c r="P58" s="182">
        <v>2716.33</v>
      </c>
      <c r="Q58" s="163">
        <f t="shared" si="3"/>
        <v>2716.33</v>
      </c>
      <c r="R58" s="163">
        <v>0</v>
      </c>
      <c r="S58" s="163">
        <v>0</v>
      </c>
      <c r="T58" s="163">
        <v>0</v>
      </c>
      <c r="U58" s="134" t="s">
        <v>228</v>
      </c>
      <c r="V58" s="170" t="s">
        <v>92</v>
      </c>
      <c r="W58" s="170" t="s">
        <v>80</v>
      </c>
      <c r="X58" s="183">
        <v>45961</v>
      </c>
      <c r="Y58" s="183">
        <v>45991</v>
      </c>
      <c r="Z58" s="134"/>
      <c r="AA58" s="134"/>
      <c r="AB58" s="134"/>
      <c r="AC58" s="134"/>
      <c r="AD58" s="162" t="s">
        <v>293</v>
      </c>
      <c r="AE58" s="170" t="s">
        <v>82</v>
      </c>
      <c r="AF58" s="181">
        <v>796</v>
      </c>
      <c r="AG58" s="181" t="s">
        <v>168</v>
      </c>
      <c r="AH58" s="198">
        <v>620</v>
      </c>
      <c r="AI58" s="170">
        <v>27000000000</v>
      </c>
      <c r="AJ58" s="170" t="s">
        <v>84</v>
      </c>
      <c r="AK58" s="183">
        <v>46022</v>
      </c>
      <c r="AL58" s="183">
        <v>46022</v>
      </c>
      <c r="AM58" s="183">
        <v>46053</v>
      </c>
      <c r="AN58" s="134">
        <v>2026</v>
      </c>
      <c r="AO58" s="134"/>
      <c r="AP58" s="134"/>
      <c r="AQ58" s="134"/>
      <c r="AR58" s="134"/>
      <c r="AS58" s="134"/>
      <c r="AT58" s="134"/>
      <c r="AU58" s="134"/>
      <c r="AV58" s="134"/>
      <c r="AW58" s="134"/>
      <c r="AX58" s="134"/>
      <c r="AY58" s="134"/>
      <c r="AZ58" s="179" t="s">
        <v>305</v>
      </c>
    </row>
    <row r="59" spans="1:52" ht="264" customHeight="1" x14ac:dyDescent="0.35">
      <c r="A59" s="134">
        <v>4</v>
      </c>
      <c r="B59" s="134">
        <v>52</v>
      </c>
      <c r="C59" s="170" t="s">
        <v>79</v>
      </c>
      <c r="D59" s="30" t="s">
        <v>101</v>
      </c>
      <c r="E59" s="30" t="s">
        <v>174</v>
      </c>
      <c r="F59" s="30">
        <v>1</v>
      </c>
      <c r="G59" s="162" t="s">
        <v>294</v>
      </c>
      <c r="H59" s="184" t="s">
        <v>295</v>
      </c>
      <c r="I59" s="184" t="s">
        <v>296</v>
      </c>
      <c r="J59" s="134">
        <v>2</v>
      </c>
      <c r="K59" s="134"/>
      <c r="L59" s="170" t="s">
        <v>77</v>
      </c>
      <c r="M59" s="170" t="s">
        <v>90</v>
      </c>
      <c r="N59" s="170" t="s">
        <v>91</v>
      </c>
      <c r="O59" s="182">
        <v>1194.5999999999999</v>
      </c>
      <c r="P59" s="182">
        <v>1194.5999999999999</v>
      </c>
      <c r="Q59" s="163">
        <f t="shared" si="3"/>
        <v>1194.5999999999999</v>
      </c>
      <c r="R59" s="163">
        <v>0</v>
      </c>
      <c r="S59" s="163">
        <v>0</v>
      </c>
      <c r="T59" s="163">
        <v>0</v>
      </c>
      <c r="U59" s="134" t="s">
        <v>228</v>
      </c>
      <c r="V59" s="170" t="s">
        <v>92</v>
      </c>
      <c r="W59" s="170" t="s">
        <v>80</v>
      </c>
      <c r="X59" s="183">
        <v>45961</v>
      </c>
      <c r="Y59" s="183">
        <v>45991</v>
      </c>
      <c r="Z59" s="134"/>
      <c r="AA59" s="134"/>
      <c r="AB59" s="134"/>
      <c r="AC59" s="134"/>
      <c r="AD59" s="162" t="s">
        <v>294</v>
      </c>
      <c r="AE59" s="162" t="s">
        <v>82</v>
      </c>
      <c r="AF59" s="181">
        <v>876</v>
      </c>
      <c r="AG59" s="181" t="s">
        <v>83</v>
      </c>
      <c r="AH59" s="198">
        <v>1</v>
      </c>
      <c r="AI59" s="170">
        <v>27000000000</v>
      </c>
      <c r="AJ59" s="170" t="s">
        <v>84</v>
      </c>
      <c r="AK59" s="183">
        <v>46022</v>
      </c>
      <c r="AL59" s="183">
        <v>46022</v>
      </c>
      <c r="AM59" s="183">
        <v>46053</v>
      </c>
      <c r="AN59" s="200">
        <v>2026</v>
      </c>
      <c r="AO59" s="134"/>
      <c r="AP59" s="134"/>
      <c r="AQ59" s="134"/>
      <c r="AR59" s="134"/>
      <c r="AS59" s="134"/>
      <c r="AT59" s="134"/>
      <c r="AU59" s="134"/>
      <c r="AV59" s="134"/>
      <c r="AW59" s="134"/>
      <c r="AX59" s="134"/>
      <c r="AY59" s="134"/>
      <c r="AZ59" s="179" t="s">
        <v>305</v>
      </c>
    </row>
    <row r="60" spans="1:52" ht="409.5" x14ac:dyDescent="0.35">
      <c r="A60" s="134">
        <v>4</v>
      </c>
      <c r="B60" s="134">
        <v>53</v>
      </c>
      <c r="C60" s="170" t="s">
        <v>79</v>
      </c>
      <c r="D60" s="30" t="s">
        <v>101</v>
      </c>
      <c r="E60" s="30" t="s">
        <v>174</v>
      </c>
      <c r="F60" s="30">
        <v>1</v>
      </c>
      <c r="G60" s="199" t="s">
        <v>297</v>
      </c>
      <c r="H60" s="184" t="s">
        <v>181</v>
      </c>
      <c r="I60" s="184" t="s">
        <v>298</v>
      </c>
      <c r="J60" s="134">
        <v>2</v>
      </c>
      <c r="K60" s="134"/>
      <c r="L60" s="170" t="s">
        <v>77</v>
      </c>
      <c r="M60" s="170" t="s">
        <v>90</v>
      </c>
      <c r="N60" s="170" t="s">
        <v>91</v>
      </c>
      <c r="O60" s="182">
        <v>741.67</v>
      </c>
      <c r="P60" s="182">
        <v>890</v>
      </c>
      <c r="Q60" s="163">
        <f t="shared" si="3"/>
        <v>890</v>
      </c>
      <c r="R60" s="163">
        <v>0</v>
      </c>
      <c r="S60" s="163">
        <v>0</v>
      </c>
      <c r="T60" s="163">
        <v>0</v>
      </c>
      <c r="U60" s="134" t="s">
        <v>228</v>
      </c>
      <c r="V60" s="170" t="s">
        <v>92</v>
      </c>
      <c r="W60" s="170" t="s">
        <v>80</v>
      </c>
      <c r="X60" s="183">
        <v>45961</v>
      </c>
      <c r="Y60" s="183">
        <v>45991</v>
      </c>
      <c r="Z60" s="134"/>
      <c r="AA60" s="134"/>
      <c r="AB60" s="134"/>
      <c r="AC60" s="134"/>
      <c r="AD60" s="199" t="s">
        <v>297</v>
      </c>
      <c r="AE60" s="162" t="s">
        <v>82</v>
      </c>
      <c r="AF60" s="181">
        <v>876</v>
      </c>
      <c r="AG60" s="181" t="s">
        <v>83</v>
      </c>
      <c r="AH60" s="198">
        <v>1</v>
      </c>
      <c r="AI60" s="170">
        <v>27000000000</v>
      </c>
      <c r="AJ60" s="170" t="s">
        <v>84</v>
      </c>
      <c r="AK60" s="183">
        <v>46022</v>
      </c>
      <c r="AL60" s="183">
        <v>46022</v>
      </c>
      <c r="AM60" s="183">
        <v>46053</v>
      </c>
      <c r="AN60" s="200" t="s">
        <v>299</v>
      </c>
      <c r="AO60" s="134"/>
      <c r="AP60" s="134"/>
      <c r="AQ60" s="134"/>
      <c r="AR60" s="134"/>
      <c r="AS60" s="134"/>
      <c r="AT60" s="134"/>
      <c r="AU60" s="134"/>
      <c r="AV60" s="134"/>
      <c r="AW60" s="134"/>
      <c r="AX60" s="134"/>
      <c r="AY60" s="134"/>
      <c r="AZ60" s="179" t="s">
        <v>305</v>
      </c>
    </row>
    <row r="61" spans="1:52" ht="186" x14ac:dyDescent="0.35">
      <c r="A61" s="202">
        <v>7</v>
      </c>
      <c r="B61" s="202">
        <v>54</v>
      </c>
      <c r="C61" s="203" t="s">
        <v>79</v>
      </c>
      <c r="D61" s="204" t="s">
        <v>300</v>
      </c>
      <c r="E61" s="205" t="s">
        <v>76</v>
      </c>
      <c r="F61" s="202">
        <v>1</v>
      </c>
      <c r="G61" s="204" t="s">
        <v>301</v>
      </c>
      <c r="H61" s="206" t="s">
        <v>302</v>
      </c>
      <c r="I61" s="207" t="s">
        <v>303</v>
      </c>
      <c r="J61" s="202">
        <v>2</v>
      </c>
      <c r="K61" s="202"/>
      <c r="L61" s="203" t="s">
        <v>77</v>
      </c>
      <c r="M61" s="203" t="s">
        <v>90</v>
      </c>
      <c r="N61" s="203" t="s">
        <v>91</v>
      </c>
      <c r="O61" s="208">
        <v>456.13166999999999</v>
      </c>
      <c r="P61" s="208">
        <f>O61*1.2</f>
        <v>547.35800399999994</v>
      </c>
      <c r="Q61" s="209">
        <f t="shared" si="3"/>
        <v>547.35800399999994</v>
      </c>
      <c r="R61" s="209">
        <v>0</v>
      </c>
      <c r="S61" s="209">
        <v>0</v>
      </c>
      <c r="T61" s="202">
        <v>0</v>
      </c>
      <c r="U61" s="202" t="s">
        <v>228</v>
      </c>
      <c r="V61" s="203" t="s">
        <v>92</v>
      </c>
      <c r="W61" s="203" t="s">
        <v>80</v>
      </c>
      <c r="X61" s="210">
        <v>45930</v>
      </c>
      <c r="Y61" s="210">
        <v>45960</v>
      </c>
      <c r="Z61" s="202"/>
      <c r="AA61" s="202"/>
      <c r="AB61" s="202"/>
      <c r="AC61" s="202"/>
      <c r="AD61" s="204" t="s">
        <v>301</v>
      </c>
      <c r="AE61" s="204" t="s">
        <v>82</v>
      </c>
      <c r="AF61" s="211">
        <v>796</v>
      </c>
      <c r="AG61" s="211" t="s">
        <v>280</v>
      </c>
      <c r="AH61" s="211">
        <v>873</v>
      </c>
      <c r="AI61" s="203">
        <v>27000000000</v>
      </c>
      <c r="AJ61" s="203" t="s">
        <v>84</v>
      </c>
      <c r="AK61" s="202" t="s">
        <v>304</v>
      </c>
      <c r="AL61" s="202" t="s">
        <v>304</v>
      </c>
      <c r="AM61" s="210">
        <v>46021</v>
      </c>
      <c r="AN61" s="202">
        <v>2025</v>
      </c>
      <c r="AO61" s="202"/>
      <c r="AP61" s="202"/>
      <c r="AQ61" s="202"/>
      <c r="AR61" s="202"/>
      <c r="AS61" s="202"/>
      <c r="AT61" s="202"/>
      <c r="AU61" s="202"/>
      <c r="AV61" s="202"/>
      <c r="AW61" s="202"/>
      <c r="AX61" s="202"/>
      <c r="AY61" s="202"/>
      <c r="AZ61" s="212" t="s">
        <v>305</v>
      </c>
    </row>
    <row r="62" spans="1:52" s="128" customFormat="1" ht="409.5" x14ac:dyDescent="0.25">
      <c r="A62" s="134">
        <v>7</v>
      </c>
      <c r="B62" s="134">
        <v>55</v>
      </c>
      <c r="C62" s="181" t="s">
        <v>79</v>
      </c>
      <c r="D62" s="134" t="s">
        <v>310</v>
      </c>
      <c r="E62" s="30" t="s">
        <v>94</v>
      </c>
      <c r="F62" s="134">
        <v>1</v>
      </c>
      <c r="G62" s="162" t="s">
        <v>325</v>
      </c>
      <c r="H62" s="213" t="s">
        <v>312</v>
      </c>
      <c r="I62" s="213" t="s">
        <v>313</v>
      </c>
      <c r="J62" s="134">
        <v>2</v>
      </c>
      <c r="K62" s="134"/>
      <c r="L62" s="215" t="s">
        <v>77</v>
      </c>
      <c r="M62" s="215" t="s">
        <v>90</v>
      </c>
      <c r="N62" s="215" t="s">
        <v>91</v>
      </c>
      <c r="O62" s="214">
        <v>28628.455320000001</v>
      </c>
      <c r="P62" s="216">
        <f>O62*1.2</f>
        <v>34354.146384</v>
      </c>
      <c r="Q62" s="216">
        <f>P62/3</f>
        <v>11451.382127999999</v>
      </c>
      <c r="R62" s="216">
        <f>Q62</f>
        <v>11451.382127999999</v>
      </c>
      <c r="S62" s="216">
        <f>R62</f>
        <v>11451.382127999999</v>
      </c>
      <c r="T62" s="217"/>
      <c r="U62" s="217" t="s">
        <v>162</v>
      </c>
      <c r="V62" s="215" t="s">
        <v>92</v>
      </c>
      <c r="W62" s="215" t="s">
        <v>80</v>
      </c>
      <c r="X62" s="218">
        <v>45960</v>
      </c>
      <c r="Y62" s="218">
        <v>45991</v>
      </c>
      <c r="Z62" s="217"/>
      <c r="AA62" s="217"/>
      <c r="AB62" s="217"/>
      <c r="AC62" s="217"/>
      <c r="AD62" s="219" t="s">
        <v>311</v>
      </c>
      <c r="AE62" s="219" t="s">
        <v>82</v>
      </c>
      <c r="AF62" s="215">
        <v>876</v>
      </c>
      <c r="AG62" s="215" t="s">
        <v>83</v>
      </c>
      <c r="AH62" s="215">
        <v>1</v>
      </c>
      <c r="AI62" s="215">
        <v>27000000000</v>
      </c>
      <c r="AJ62" s="215" t="s">
        <v>84</v>
      </c>
      <c r="AK62" s="218">
        <v>46021</v>
      </c>
      <c r="AL62" s="165">
        <v>46052</v>
      </c>
      <c r="AM62" s="165">
        <v>47117</v>
      </c>
      <c r="AN62" s="162" t="s">
        <v>314</v>
      </c>
      <c r="AO62" s="134"/>
      <c r="AP62" s="134"/>
      <c r="AQ62" s="134"/>
      <c r="AR62" s="134"/>
      <c r="AS62" s="134"/>
      <c r="AT62" s="134"/>
      <c r="AU62" s="134"/>
      <c r="AV62" s="134"/>
      <c r="AW62" s="134"/>
      <c r="AX62" s="134"/>
      <c r="AY62" s="134"/>
      <c r="AZ62" s="259" t="s">
        <v>324</v>
      </c>
    </row>
    <row r="63" spans="1:52" ht="409.5" x14ac:dyDescent="0.35">
      <c r="A63" s="217">
        <v>4</v>
      </c>
      <c r="B63" s="217">
        <v>56</v>
      </c>
      <c r="C63" s="215" t="s">
        <v>79</v>
      </c>
      <c r="D63" s="220" t="s">
        <v>101</v>
      </c>
      <c r="E63" s="226" t="s">
        <v>174</v>
      </c>
      <c r="F63" s="220">
        <v>1</v>
      </c>
      <c r="G63" s="221" t="s">
        <v>315</v>
      </c>
      <c r="H63" s="222" t="s">
        <v>108</v>
      </c>
      <c r="I63" s="222" t="s">
        <v>316</v>
      </c>
      <c r="J63" s="217">
        <v>2</v>
      </c>
      <c r="K63" s="217"/>
      <c r="L63" s="215" t="s">
        <v>77</v>
      </c>
      <c r="M63" s="215" t="s">
        <v>171</v>
      </c>
      <c r="N63" s="215" t="s">
        <v>91</v>
      </c>
      <c r="O63" s="223">
        <v>4527.875</v>
      </c>
      <c r="P63" s="223">
        <f>O63*1.2</f>
        <v>5433.45</v>
      </c>
      <c r="Q63" s="216">
        <f t="shared" ref="Q63" si="4">P63</f>
        <v>5433.45</v>
      </c>
      <c r="R63" s="216">
        <v>0</v>
      </c>
      <c r="S63" s="216">
        <v>0</v>
      </c>
      <c r="T63" s="216">
        <v>0</v>
      </c>
      <c r="U63" s="217" t="s">
        <v>228</v>
      </c>
      <c r="V63" s="215" t="s">
        <v>92</v>
      </c>
      <c r="W63" s="215" t="s">
        <v>80</v>
      </c>
      <c r="X63" s="224">
        <v>45961</v>
      </c>
      <c r="Y63" s="224">
        <v>45991</v>
      </c>
      <c r="Z63" s="217"/>
      <c r="AA63" s="217"/>
      <c r="AB63" s="217"/>
      <c r="AC63" s="217"/>
      <c r="AD63" s="221" t="s">
        <v>315</v>
      </c>
      <c r="AE63" s="219" t="s">
        <v>82</v>
      </c>
      <c r="AF63" s="215">
        <v>796</v>
      </c>
      <c r="AG63" s="215" t="s">
        <v>168</v>
      </c>
      <c r="AH63" s="225">
        <v>21</v>
      </c>
      <c r="AI63" s="215">
        <v>27000000000</v>
      </c>
      <c r="AJ63" s="215" t="s">
        <v>84</v>
      </c>
      <c r="AK63" s="224">
        <v>45991</v>
      </c>
      <c r="AL63" s="224">
        <v>45991</v>
      </c>
      <c r="AM63" s="224">
        <v>46021</v>
      </c>
      <c r="AN63" s="200" t="s">
        <v>317</v>
      </c>
      <c r="AO63" s="134"/>
      <c r="AP63" s="134"/>
      <c r="AQ63" s="134"/>
      <c r="AR63" s="134"/>
      <c r="AS63" s="134"/>
      <c r="AT63" s="134"/>
      <c r="AU63" s="134"/>
      <c r="AV63" s="134"/>
      <c r="AW63" s="134"/>
      <c r="AX63" s="134"/>
      <c r="AY63" s="134"/>
      <c r="AZ63" s="259" t="s">
        <v>324</v>
      </c>
    </row>
    <row r="64" spans="1:52" ht="279" x14ac:dyDescent="0.35">
      <c r="A64" s="29">
        <v>7</v>
      </c>
      <c r="B64" s="20">
        <v>57</v>
      </c>
      <c r="C64" s="30" t="s">
        <v>79</v>
      </c>
      <c r="D64" s="30" t="s">
        <v>318</v>
      </c>
      <c r="E64" s="19" t="s">
        <v>76</v>
      </c>
      <c r="F64" s="30">
        <v>1</v>
      </c>
      <c r="G64" s="30" t="s">
        <v>319</v>
      </c>
      <c r="H64" s="227" t="s">
        <v>320</v>
      </c>
      <c r="I64" s="227" t="s">
        <v>321</v>
      </c>
      <c r="J64" s="30">
        <v>2</v>
      </c>
      <c r="K64" s="32"/>
      <c r="L64" s="30" t="s">
        <v>77</v>
      </c>
      <c r="M64" s="30" t="s">
        <v>90</v>
      </c>
      <c r="N64" s="30" t="s">
        <v>91</v>
      </c>
      <c r="O64" s="228">
        <v>787.02569000000005</v>
      </c>
      <c r="P64" s="44">
        <f>O64*1.2</f>
        <v>944.43082800000002</v>
      </c>
      <c r="Q64" s="44">
        <f>P64</f>
        <v>944.43082800000002</v>
      </c>
      <c r="R64" s="34">
        <v>0</v>
      </c>
      <c r="S64" s="34">
        <v>0</v>
      </c>
      <c r="T64" s="34">
        <v>0</v>
      </c>
      <c r="U64" s="25" t="s">
        <v>228</v>
      </c>
      <c r="V64" s="19" t="s">
        <v>92</v>
      </c>
      <c r="W64" s="30" t="s">
        <v>80</v>
      </c>
      <c r="X64" s="36">
        <v>45960</v>
      </c>
      <c r="Y64" s="36">
        <v>45991</v>
      </c>
      <c r="Z64" s="37"/>
      <c r="AA64" s="56"/>
      <c r="AB64" s="32"/>
      <c r="AC64" s="32"/>
      <c r="AD64" s="30" t="s">
        <v>319</v>
      </c>
      <c r="AE64" s="30" t="s">
        <v>82</v>
      </c>
      <c r="AF64" s="30">
        <v>796</v>
      </c>
      <c r="AG64" s="30" t="s">
        <v>280</v>
      </c>
      <c r="AH64" s="30">
        <v>469</v>
      </c>
      <c r="AI64" s="30">
        <v>27000000000</v>
      </c>
      <c r="AJ64" s="30" t="s">
        <v>84</v>
      </c>
      <c r="AK64" s="36">
        <v>45991</v>
      </c>
      <c r="AL64" s="36">
        <v>45991</v>
      </c>
      <c r="AM64" s="36">
        <v>46021</v>
      </c>
      <c r="AN64" s="29">
        <v>2025</v>
      </c>
      <c r="AO64" s="37"/>
      <c r="AP64" s="32"/>
      <c r="AQ64" s="32"/>
      <c r="AR64" s="32"/>
      <c r="AS64" s="39"/>
      <c r="AT64" s="40"/>
      <c r="AU64" s="41"/>
      <c r="AV64" s="32"/>
      <c r="AW64" s="32"/>
      <c r="AX64" s="32"/>
      <c r="AY64" s="32"/>
      <c r="AZ64" s="259" t="s">
        <v>324</v>
      </c>
    </row>
    <row r="65" spans="1:52" ht="409.5" x14ac:dyDescent="0.35">
      <c r="A65" s="134">
        <v>4</v>
      </c>
      <c r="B65" s="134">
        <v>58</v>
      </c>
      <c r="C65" s="124" t="s">
        <v>79</v>
      </c>
      <c r="D65" s="134" t="s">
        <v>275</v>
      </c>
      <c r="E65" s="134" t="s">
        <v>174</v>
      </c>
      <c r="F65" s="134">
        <v>1</v>
      </c>
      <c r="G65" s="161" t="s">
        <v>322</v>
      </c>
      <c r="H65" s="213" t="s">
        <v>276</v>
      </c>
      <c r="I65" s="213" t="s">
        <v>277</v>
      </c>
      <c r="J65" s="134">
        <v>1</v>
      </c>
      <c r="K65" s="134"/>
      <c r="L65" s="134" t="s">
        <v>251</v>
      </c>
      <c r="M65" s="162" t="s">
        <v>90</v>
      </c>
      <c r="N65" s="162" t="s">
        <v>78</v>
      </c>
      <c r="O65" s="214">
        <v>1034</v>
      </c>
      <c r="P65" s="163">
        <f>O65*1.2</f>
        <v>1240.8</v>
      </c>
      <c r="Q65" s="163">
        <f>P65</f>
        <v>1240.8</v>
      </c>
      <c r="R65" s="164">
        <v>0</v>
      </c>
      <c r="S65" s="164">
        <v>0</v>
      </c>
      <c r="T65" s="164">
        <v>0</v>
      </c>
      <c r="U65" s="134" t="s">
        <v>116</v>
      </c>
      <c r="V65" s="19" t="s">
        <v>92</v>
      </c>
      <c r="W65" s="30" t="s">
        <v>81</v>
      </c>
      <c r="X65" s="165">
        <v>45960</v>
      </c>
      <c r="Y65" s="218">
        <v>45960</v>
      </c>
      <c r="Z65" s="229" t="s">
        <v>262</v>
      </c>
      <c r="AA65" s="219" t="s">
        <v>323</v>
      </c>
      <c r="AB65" s="134">
        <v>7453313477</v>
      </c>
      <c r="AC65" s="134">
        <v>745301001</v>
      </c>
      <c r="AD65" s="161" t="s">
        <v>322</v>
      </c>
      <c r="AE65" s="162" t="s">
        <v>82</v>
      </c>
      <c r="AF65" s="162">
        <v>876</v>
      </c>
      <c r="AG65" s="162" t="s">
        <v>83</v>
      </c>
      <c r="AH65" s="134">
        <v>1</v>
      </c>
      <c r="AI65" s="30">
        <v>27000000000</v>
      </c>
      <c r="AJ65" s="30" t="s">
        <v>84</v>
      </c>
      <c r="AK65" s="165">
        <v>45960</v>
      </c>
      <c r="AL65" s="165">
        <v>45960</v>
      </c>
      <c r="AM65" s="165">
        <v>46021</v>
      </c>
      <c r="AN65" s="134">
        <v>2025</v>
      </c>
      <c r="AO65" s="134"/>
      <c r="AP65" s="134"/>
      <c r="AQ65" s="134"/>
      <c r="AR65" s="134"/>
      <c r="AS65" s="134"/>
      <c r="AT65" s="134"/>
      <c r="AU65" s="134"/>
      <c r="AV65" s="134"/>
      <c r="AW65" s="134"/>
      <c r="AX65" s="134"/>
      <c r="AY65" s="134"/>
      <c r="AZ65" s="259" t="s">
        <v>324</v>
      </c>
    </row>
  </sheetData>
  <autoFilter ref="A7:BB64"/>
  <mergeCells count="51">
    <mergeCell ref="A4:A6"/>
    <mergeCell ref="B4:B6"/>
    <mergeCell ref="C4:D4"/>
    <mergeCell ref="E4:E6"/>
    <mergeCell ref="F4:F6"/>
    <mergeCell ref="C5:C6"/>
    <mergeCell ref="D5:D6"/>
    <mergeCell ref="AZ4:AZ6"/>
    <mergeCell ref="Z5:Z6"/>
    <mergeCell ref="AA5:AA6"/>
    <mergeCell ref="AB5:AB6"/>
    <mergeCell ref="AC5:AC6"/>
    <mergeCell ref="AD5:AD6"/>
    <mergeCell ref="Z4:AC4"/>
    <mergeCell ref="AL5:AL6"/>
    <mergeCell ref="AN4:AN6"/>
    <mergeCell ref="AO4:AO6"/>
    <mergeCell ref="AP4:AW4"/>
    <mergeCell ref="AE5:AE6"/>
    <mergeCell ref="AF5:AG5"/>
    <mergeCell ref="AH5:AH6"/>
    <mergeCell ref="AM5:AM6"/>
    <mergeCell ref="AV5:AV6"/>
    <mergeCell ref="AY4:AY6"/>
    <mergeCell ref="AW5:AW6"/>
    <mergeCell ref="AD4:AM4"/>
    <mergeCell ref="AX4:AX6"/>
    <mergeCell ref="AT5:AT6"/>
    <mergeCell ref="AK5:AK6"/>
    <mergeCell ref="AU5:AU6"/>
    <mergeCell ref="Q4:T5"/>
    <mergeCell ref="U4:U6"/>
    <mergeCell ref="V4:V6"/>
    <mergeCell ref="AI5:AJ5"/>
    <mergeCell ref="G4:G6"/>
    <mergeCell ref="N4:N6"/>
    <mergeCell ref="O4:O6"/>
    <mergeCell ref="P4:P6"/>
    <mergeCell ref="M4:M6"/>
    <mergeCell ref="H4:H6"/>
    <mergeCell ref="I4:I6"/>
    <mergeCell ref="J4:J6"/>
    <mergeCell ref="K4:K6"/>
    <mergeCell ref="L4:L6"/>
    <mergeCell ref="W4:W6"/>
    <mergeCell ref="X4:X6"/>
    <mergeCell ref="Y4:Y6"/>
    <mergeCell ref="AP5:AP6"/>
    <mergeCell ref="AQ5:AQ6"/>
    <mergeCell ref="AR5:AR6"/>
    <mergeCell ref="AS5:AS6"/>
  </mergeCells>
  <conditionalFormatting sqref="J11">
    <cfRule type="expression" dxfId="25" priority="39">
      <formula>J11=IFERROR(VLOOKUP(I11,#REF!,1,FALSE),"2_Только субъекты МСП")</formula>
    </cfRule>
    <cfRule type="expression" dxfId="24" priority="40">
      <formula>J11&lt;&gt;IF(I11=VLOOKUP(I11,#REF!,1,FALSE),"2_Только субъекты МСП")</formula>
    </cfRule>
  </conditionalFormatting>
  <conditionalFormatting sqref="J12">
    <cfRule type="expression" dxfId="23" priority="37">
      <formula>J12=IFERROR(VLOOKUP(I12,#REF!,1,FALSE),"2_Только субъекты МСП")</formula>
    </cfRule>
    <cfRule type="expression" dxfId="22" priority="38">
      <formula>J12&lt;&gt;IF(I12=VLOOKUP(I12,#REF!,1,FALSE),"2_Только субъекты МСП")</formula>
    </cfRule>
  </conditionalFormatting>
  <conditionalFormatting sqref="J13 J24:J26">
    <cfRule type="expression" dxfId="21" priority="35">
      <formula>J13=IFERROR(VLOOKUP(I13,#REF!,1,FALSE),"2_Только субъекты МСП")</formula>
    </cfRule>
    <cfRule type="expression" dxfId="20" priority="36">
      <formula>J13&lt;&gt;IF(I13=VLOOKUP(I13,#REF!,1,FALSE),"2_Только субъекты МСП")</formula>
    </cfRule>
  </conditionalFormatting>
  <conditionalFormatting sqref="J14">
    <cfRule type="expression" dxfId="19" priority="33">
      <formula>J14=IFERROR(VLOOKUP(I14,#REF!,1,FALSE),"2_Только субъекты МСП")</formula>
    </cfRule>
    <cfRule type="expression" dxfId="18" priority="34">
      <formula>J14&lt;&gt;IF(I14=VLOOKUP(I14,#REF!,1,FALSE),"2_Только субъекты МСП")</formula>
    </cfRule>
  </conditionalFormatting>
  <conditionalFormatting sqref="J31">
    <cfRule type="expression" dxfId="17" priority="31">
      <formula>J31=IFERROR(VLOOKUP(I31,#REF!,1,FALSE),"2_Только субъекты МСП")</formula>
    </cfRule>
    <cfRule type="expression" dxfId="16" priority="32">
      <formula>J31&lt;&gt;IF(I31=VLOOKUP(I31,#REF!,1,FALSE),"2_Только субъекты МСП")</formula>
    </cfRule>
  </conditionalFormatting>
  <conditionalFormatting sqref="J32">
    <cfRule type="expression" dxfId="15" priority="29">
      <formula>J32=IFERROR(VLOOKUP(I32,#REF!,1,FALSE),"2_Только субъекты МСП")</formula>
    </cfRule>
    <cfRule type="expression" dxfId="14" priority="30">
      <formula>J32&lt;&gt;IF(I32=VLOOKUP(I32,#REF!,1,FALSE),"2_Только субъекты МСП")</formula>
    </cfRule>
  </conditionalFormatting>
  <conditionalFormatting sqref="J33">
    <cfRule type="expression" dxfId="13" priority="27">
      <formula>J33=IFERROR(VLOOKUP(I33,#REF!,1,FALSE),"2_Только субъекты МСП")</formula>
    </cfRule>
    <cfRule type="expression" dxfId="12" priority="28">
      <formula>J33&lt;&gt;IF(I33=VLOOKUP(I33,#REF!,1,FALSE),"2_Только субъекты МСП")</formula>
    </cfRule>
  </conditionalFormatting>
  <conditionalFormatting sqref="J40">
    <cfRule type="expression" dxfId="11" priority="25">
      <formula>J40=IFERROR(VLOOKUP(I40,#REF!,1,FALSE),"2_Только субъекты МСП")</formula>
    </cfRule>
    <cfRule type="expression" dxfId="10" priority="26">
      <formula>J40&lt;&gt;IF(I40=VLOOKUP(I40,#REF!,1,FALSE),"2_Только субъекты МСП")</formula>
    </cfRule>
  </conditionalFormatting>
  <conditionalFormatting sqref="J42">
    <cfRule type="expression" dxfId="9" priority="21">
      <formula>J42=IFERROR(VLOOKUP(I42,#REF!,1,FALSE),"2_Только субъекты МСП")</formula>
    </cfRule>
    <cfRule type="expression" dxfId="8" priority="22">
      <formula>J42&lt;&gt;IF(I42=VLOOKUP(I42,#REF!,1,FALSE),"2_Только субъекты МСП")</formula>
    </cfRule>
  </conditionalFormatting>
  <conditionalFormatting sqref="J27">
    <cfRule type="expression" dxfId="7" priority="9">
      <formula>J27=IFERROR(VLOOKUP(I27,#REF!,1,FALSE),"2_Только субъекты МСП")</formula>
    </cfRule>
    <cfRule type="expression" dxfId="6" priority="10">
      <formula>J27&lt;&gt;IF(I27=VLOOKUP(I27,#REF!,1,FALSE),"2_Только субъекты МСП")</formula>
    </cfRule>
  </conditionalFormatting>
  <conditionalFormatting sqref="J41">
    <cfRule type="expression" dxfId="5" priority="5">
      <formula>J41=IFERROR(VLOOKUP(I41,#REF!,1,FALSE),"2_Только субъекты МСП")</formula>
    </cfRule>
    <cfRule type="expression" dxfId="4" priority="6">
      <formula>J41&lt;&gt;IF(I41=VLOOKUP(I41,#REF!,1,FALSE),"2_Только субъекты МСП")</formula>
    </cfRule>
  </conditionalFormatting>
  <conditionalFormatting sqref="J54">
    <cfRule type="expression" dxfId="3" priority="3">
      <formula>J54=IFERROR(VLOOKUP(I54,#REF!,1,FALSE),"2_Только субъекты МСП")</formula>
    </cfRule>
    <cfRule type="expression" dxfId="2" priority="4">
      <formula>J54&lt;&gt;IF(I54=VLOOKUP(I54,#REF!,1,FALSE),"2_Только субъекты МСП")</formula>
    </cfRule>
  </conditionalFormatting>
  <conditionalFormatting sqref="J64">
    <cfRule type="expression" dxfId="1" priority="1">
      <formula>J64=IFERROR(VLOOKUP(I64,#REF!,1,FALSE),"2_Только субъекты МСП")</formula>
    </cfRule>
    <cfRule type="expression" dxfId="0" priority="2">
      <formula>J64&lt;&gt;IF(I64=VLOOKUP(I64,#REF!,1,FALSE),"2_Только субъекты МСП")</formula>
    </cfRule>
  </conditionalFormatting>
  <pageMargins left="0.23622047244094491" right="0.23622047244094491" top="0.74803149606299213" bottom="0.74803149606299213" header="0.31496062992125984" footer="0.31496062992125984"/>
  <pageSetup paperSize="8" scale="3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C3:E14"/>
  <sheetViews>
    <sheetView workbookViewId="0">
      <selection activeCell="M19" sqref="M19"/>
    </sheetView>
  </sheetViews>
  <sheetFormatPr defaultRowHeight="15" x14ac:dyDescent="0.25"/>
  <cols>
    <col min="1" max="2" width="9.140625" style="1"/>
    <col min="3" max="3" width="27" style="1" customWidth="1"/>
    <col min="4" max="4" width="43.42578125" style="1" customWidth="1"/>
    <col min="5" max="5" width="35.7109375" style="1" customWidth="1"/>
    <col min="6" max="16384" width="9.140625" style="1"/>
  </cols>
  <sheetData>
    <row r="3" spans="3:5" x14ac:dyDescent="0.25">
      <c r="C3" s="4" t="s">
        <v>13</v>
      </c>
      <c r="D3" s="4" t="s">
        <v>14</v>
      </c>
      <c r="E3" s="4" t="s">
        <v>15</v>
      </c>
    </row>
    <row r="4" spans="3:5" x14ac:dyDescent="0.25">
      <c r="C4" s="3" t="s">
        <v>9</v>
      </c>
      <c r="D4" s="3" t="s">
        <v>16</v>
      </c>
      <c r="E4" s="5" t="s">
        <v>17</v>
      </c>
    </row>
    <row r="5" spans="3:5" ht="30" x14ac:dyDescent="0.25">
      <c r="C5" s="3" t="s">
        <v>18</v>
      </c>
      <c r="D5" s="6" t="s">
        <v>19</v>
      </c>
      <c r="E5" s="3" t="s">
        <v>20</v>
      </c>
    </row>
    <row r="6" spans="3:5" ht="75" x14ac:dyDescent="0.25">
      <c r="C6" s="7" t="s">
        <v>21</v>
      </c>
      <c r="D6" s="6" t="s">
        <v>22</v>
      </c>
      <c r="E6" s="7" t="s">
        <v>23</v>
      </c>
    </row>
    <row r="7" spans="3:5" ht="90" x14ac:dyDescent="0.25">
      <c r="C7" s="8" t="s">
        <v>24</v>
      </c>
      <c r="D7" s="6" t="s">
        <v>25</v>
      </c>
      <c r="E7" s="3" t="s">
        <v>26</v>
      </c>
    </row>
    <row r="8" spans="3:5" ht="60" x14ac:dyDescent="0.25">
      <c r="C8" s="3"/>
      <c r="D8" s="3" t="s">
        <v>27</v>
      </c>
      <c r="E8" s="3" t="s">
        <v>28</v>
      </c>
    </row>
    <row r="9" spans="3:5" ht="45" x14ac:dyDescent="0.25">
      <c r="C9" s="11"/>
      <c r="D9" s="3" t="s">
        <v>29</v>
      </c>
      <c r="E9" s="11" t="s">
        <v>33</v>
      </c>
    </row>
    <row r="10" spans="3:5" x14ac:dyDescent="0.25">
      <c r="C10" s="3"/>
      <c r="D10" s="2" t="s">
        <v>31</v>
      </c>
      <c r="E10" s="3" t="s">
        <v>30</v>
      </c>
    </row>
    <row r="11" spans="3:5" x14ac:dyDescent="0.25">
      <c r="C11" s="2"/>
      <c r="D11" s="10" t="s">
        <v>32</v>
      </c>
      <c r="E11" s="2"/>
    </row>
    <row r="12" spans="3:5" x14ac:dyDescent="0.25">
      <c r="C12" s="2"/>
      <c r="D12" s="10" t="s">
        <v>30</v>
      </c>
      <c r="E12" s="2"/>
    </row>
    <row r="13" spans="3:5" x14ac:dyDescent="0.25">
      <c r="C13" s="9"/>
      <c r="E13" s="9"/>
    </row>
    <row r="14" spans="3:5" x14ac:dyDescent="0.25">
      <c r="C14" s="9"/>
      <c r="D14" s="10"/>
      <c r="E14" s="9"/>
    </row>
  </sheetData>
  <sheetProtection password="CF7A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C587F3-C57E-4067-AB72-C7A487B948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F854B8-D713-41D6-A51B-542BB3E0FC63}">
  <ds:schemaRefs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5C975B2-EC92-42CE-B49B-B8F504808E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ЗД_ДСПиОЗ_1</vt:lpstr>
      <vt:lpstr>приложение к Приложению 9</vt:lpstr>
      <vt:lpstr>ЗД_ДСПиОЗ_1!Область_печати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Крицкая Евгения Геннадьевна</cp:lastModifiedBy>
  <cp:lastPrinted>2025-10-06T07:16:23Z</cp:lastPrinted>
  <dcterms:created xsi:type="dcterms:W3CDTF">2011-09-06T07:01:38Z</dcterms:created>
  <dcterms:modified xsi:type="dcterms:W3CDTF">2025-10-06T07:43:22Z</dcterms:modified>
</cp:coreProperties>
</file>