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ritskayaeg\Desktop\Тихомирова А.А\Корпоративные процедуры\ЦЗО\Протоколы ЦЗО 2025\Протокол ЦЗО № 25 ПЗ 2026\ЦКК\Корректировка 16.12.2025\"/>
    </mc:Choice>
  </mc:AlternateContent>
  <bookViews>
    <workbookView xWindow="0" yWindow="0" windowWidth="28665" windowHeight="12270"/>
  </bookViews>
  <sheets>
    <sheet name="План закупки" sheetId="1" r:id="rId1"/>
  </sheets>
  <definedNames>
    <definedName name="_xlnm._FilterDatabase" localSheetId="0" hidden="1">'План закупки'!$A$8:$BC$84</definedName>
    <definedName name="ЗД_ДСПиОЗ_1">"Object 1"</definedName>
    <definedName name="ИНСТРУКЦИЯ">#REF!</definedName>
  </definedNames>
  <calcPr calcId="162913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10" i="1" l="1"/>
  <c r="W11" i="1"/>
  <c r="Q12" i="1"/>
  <c r="W12" i="1"/>
  <c r="Q13" i="1"/>
  <c r="W13" i="1"/>
  <c r="Q14" i="1"/>
  <c r="W14" i="1"/>
  <c r="Q15" i="1"/>
  <c r="W15" i="1"/>
  <c r="Q16" i="1"/>
  <c r="W16" i="1"/>
  <c r="W17" i="1"/>
  <c r="Q18" i="1"/>
  <c r="W18" i="1"/>
  <c r="Q19" i="1"/>
  <c r="W19" i="1"/>
  <c r="Q20" i="1"/>
  <c r="W20" i="1"/>
  <c r="W21" i="1"/>
  <c r="W22" i="1"/>
  <c r="Q23" i="1"/>
  <c r="W23" i="1"/>
  <c r="Q24" i="1"/>
  <c r="W24" i="1"/>
  <c r="Q25" i="1"/>
  <c r="W25" i="1"/>
  <c r="Q26" i="1"/>
  <c r="W26" i="1"/>
  <c r="Q27" i="1"/>
  <c r="W27" i="1"/>
  <c r="Q28" i="1"/>
  <c r="W28" i="1"/>
  <c r="Q29" i="1"/>
  <c r="W29" i="1"/>
  <c r="Q30" i="1"/>
  <c r="W30" i="1"/>
  <c r="W31" i="1"/>
  <c r="W32" i="1"/>
  <c r="Q33" i="1"/>
  <c r="W33" i="1"/>
  <c r="Q34" i="1"/>
  <c r="W34" i="1"/>
  <c r="Q35" i="1"/>
  <c r="W35" i="1"/>
  <c r="Q36" i="1"/>
  <c r="W36" i="1"/>
  <c r="W37" i="1"/>
  <c r="Q38" i="1"/>
  <c r="W38" i="1"/>
  <c r="W39" i="1"/>
  <c r="Q40" i="1"/>
  <c r="W40" i="1"/>
  <c r="Q41" i="1"/>
  <c r="W41" i="1"/>
  <c r="W42" i="1"/>
  <c r="R43" i="1"/>
  <c r="W43" i="1"/>
  <c r="R44" i="1"/>
  <c r="W44" i="1"/>
  <c r="R45" i="1"/>
  <c r="W45" i="1"/>
  <c r="R46" i="1"/>
  <c r="W46" i="1"/>
  <c r="R47" i="1"/>
  <c r="W47" i="1"/>
  <c r="Q48" i="1"/>
  <c r="W48" i="1"/>
  <c r="Q49" i="1"/>
  <c r="W49" i="1"/>
  <c r="Q50" i="1"/>
  <c r="W50" i="1"/>
  <c r="Q51" i="1"/>
  <c r="W51" i="1"/>
  <c r="Q52" i="1"/>
  <c r="W52" i="1"/>
  <c r="W53" i="1"/>
  <c r="W54" i="1"/>
  <c r="Q55" i="1"/>
  <c r="W55" i="1"/>
  <c r="Q56" i="1"/>
  <c r="R56" i="1"/>
  <c r="W56" i="1"/>
  <c r="Q57" i="1"/>
  <c r="R57" i="1"/>
  <c r="W57" i="1"/>
  <c r="Q58" i="1"/>
  <c r="W58" i="1"/>
  <c r="W59" i="1"/>
  <c r="Q60" i="1"/>
  <c r="W60" i="1"/>
  <c r="Q61" i="1"/>
  <c r="W61" i="1"/>
  <c r="Q62" i="1"/>
  <c r="W62" i="1"/>
  <c r="Q63" i="1"/>
  <c r="W63" i="1"/>
  <c r="Q64" i="1"/>
  <c r="W64" i="1"/>
  <c r="Q65" i="1"/>
  <c r="W65" i="1"/>
  <c r="Q66" i="1"/>
  <c r="W66" i="1"/>
  <c r="Q67" i="1"/>
  <c r="W67" i="1"/>
  <c r="W68" i="1"/>
  <c r="Q69" i="1"/>
  <c r="W69" i="1"/>
  <c r="W70" i="1"/>
  <c r="W71" i="1"/>
  <c r="Q72" i="1"/>
  <c r="W72" i="1"/>
  <c r="Q73" i="1"/>
  <c r="W73" i="1"/>
  <c r="Q74" i="1"/>
  <c r="W74" i="1"/>
  <c r="W75" i="1"/>
  <c r="W76" i="1"/>
  <c r="W77" i="1"/>
  <c r="W78" i="1"/>
  <c r="Q79" i="1"/>
  <c r="W79" i="1"/>
  <c r="Q80" i="1"/>
  <c r="W80" i="1"/>
  <c r="W81" i="1"/>
  <c r="Q82" i="1"/>
  <c r="W82" i="1"/>
  <c r="Q83" i="1"/>
  <c r="W83" i="1"/>
  <c r="Q84" i="1"/>
  <c r="W84" i="1"/>
  <c r="W9" i="1"/>
  <c r="O16" i="1"/>
  <c r="O65" i="1"/>
  <c r="O82" i="1"/>
  <c r="O56" i="1"/>
  <c r="AG57" i="1"/>
  <c r="AG49" i="1"/>
  <c r="AO38" i="1"/>
</calcChain>
</file>

<file path=xl/sharedStrings.xml><?xml version="1.0" encoding="utf-8"?>
<sst xmlns="http://schemas.openxmlformats.org/spreadsheetml/2006/main" count="1424" uniqueCount="370">
  <si>
    <t>Код вида деятельности</t>
  </si>
  <si>
    <t>Номер закупки</t>
  </si>
  <si>
    <t>Подразделение/предприятие-потребитель продукции</t>
  </si>
  <si>
    <t>Вид закупаемой продукции</t>
  </si>
  <si>
    <t>Номер лота</t>
  </si>
  <si>
    <t>Наименование лота</t>
  </si>
  <si>
    <t>Код по ОКВЭД 2</t>
  </si>
  <si>
    <t>Код по ОКПД 2</t>
  </si>
  <si>
    <t>Наличие условий о субьектах малого и среднего предпринимательства в конкурсной/закупочной документации</t>
  </si>
  <si>
    <t>Категория закупки, которая не учитывается при расчёте совокупного годового стоимостного объёма договоров</t>
  </si>
  <si>
    <t>Признак закупки инновационной и высокотехнологичной продукции (Да/Нет)</t>
  </si>
  <si>
    <t>Источник финансирования</t>
  </si>
  <si>
    <t>Документ, на основании которого определена планируемая цена закупки</t>
  </si>
  <si>
    <t>Планируемая начальная (предельная) цена лота по извещению/уведомлению, тыс. руб. (без учета НДС)</t>
  </si>
  <si>
    <t>Планируемая начальная (предельная) цена лота по извещению/уведомлению, тыс. руб. (с учетом НДС)</t>
  </si>
  <si>
    <t>Объёмы оплаты долгосрочного договора по годам, тыс. рублей с НДС</t>
  </si>
  <si>
    <t>Планируемый способ закупки</t>
  </si>
  <si>
    <t>Организатор закупки</t>
  </si>
  <si>
    <t>Вид закупки (электронная/неэлектронная)</t>
  </si>
  <si>
    <t>Планируемая дата размещения извещения о начале закупочной процедуры/заключения договора у ЕП (ЗПП)
(чч.мм.гггг)</t>
  </si>
  <si>
    <t>Планируемая дата подведения итогов по закупочной процедуре/заключения договора у ЕП (ЗПП)
(чч.мм.гггг)</t>
  </si>
  <si>
    <t>Сведения о закупке у ЕП</t>
  </si>
  <si>
    <t>Условия договора</t>
  </si>
  <si>
    <t>Год под обеспечение потребности которого планируется данная закупка</t>
  </si>
  <si>
    <t>Дополнительная информация по закупке</t>
  </si>
  <si>
    <t>Данные из утвержденной инвестиционной программы</t>
  </si>
  <si>
    <t>Объем финансового обеспечения закупки за счет субсидии, предоставляемой в целях реализации национальных и федеральных проектов, а также комплексного плана модернизации и расширения магистральной инфраструктуры</t>
  </si>
  <si>
    <t>Код целевой статьи расходов, код вида расходов</t>
  </si>
  <si>
    <t>Примечание</t>
  </si>
  <si>
    <t>Юридическое лицо</t>
  </si>
  <si>
    <t>Филиал/подразделение</t>
  </si>
  <si>
    <t>Основание для проведения закупки у ЕП (пункт ЕСЗ ПАО "Россети")</t>
  </si>
  <si>
    <t>Наименование контрагента</t>
  </si>
  <si>
    <t>ИНН</t>
  </si>
  <si>
    <t>КПП</t>
  </si>
  <si>
    <t>Предмет договора</t>
  </si>
  <si>
    <t>Минимально необходимые требования, предъявляемые к закупаемым товарам (работам, услугам)</t>
  </si>
  <si>
    <t>Единица измерения</t>
  </si>
  <si>
    <t>Сведения о количестве (объеме) - количество единиц измерения</t>
  </si>
  <si>
    <t>Регион поставки товаров (выполнения работ, оказания услуг)</t>
  </si>
  <si>
    <t>Плановая дата заключения договора (чч.мм.гггг)</t>
  </si>
  <si>
    <t>Планируемая дата начала поставки товаров, выполнения работ, услуг (чч.мм.гггг)</t>
  </si>
  <si>
    <t>Планируемая дата окончания поставки товаров, выполнения работ, услуг (чч.мм.гггг)</t>
  </si>
  <si>
    <t>статус ИПР</t>
  </si>
  <si>
    <t>наименование инвестиционного проекта (группы инвестиционных проектов)</t>
  </si>
  <si>
    <t>идентификатор инвестиционного проекта</t>
  </si>
  <si>
    <t>год начала  реализации инвестиционного проекта</t>
  </si>
  <si>
    <t>год окончания реализации инвестиционного проекта</t>
  </si>
  <si>
    <t>оценка полной стоимости инвестиционного проекта в прогнозных ценах соответствующих лет, млн. руб. (с НДС)</t>
  </si>
  <si>
    <t>остаток финансирования капитальных вложений в прогнозных ценах (на момент начала года плана закупки), млн. руб. (с НДС)</t>
  </si>
  <si>
    <t>технологическое присоединение (Да/Нет)</t>
  </si>
  <si>
    <t>Код по ОКЕИ</t>
  </si>
  <si>
    <t>наименование</t>
  </si>
  <si>
    <t>Код по ОКАТО</t>
  </si>
  <si>
    <t>АО "Янтарьэнергосбыт"</t>
  </si>
  <si>
    <t>отдел АО ТД</t>
  </si>
  <si>
    <t>МТРиО</t>
  </si>
  <si>
    <t>Поставка автомобильного топлива по топливным картам</t>
  </si>
  <si>
    <t>19.20</t>
  </si>
  <si>
    <t>19.20.21</t>
  </si>
  <si>
    <t>Нет</t>
  </si>
  <si>
    <t>себестоимость</t>
  </si>
  <si>
    <t>бизнес-план</t>
  </si>
  <si>
    <t>ЗП</t>
  </si>
  <si>
    <t>ОМТОиЗД АО "Янтарьэнергосбыт"</t>
  </si>
  <si>
    <t>электронная</t>
  </si>
  <si>
    <t>согласно техническому заданию</t>
  </si>
  <si>
    <t>усл.ед</t>
  </si>
  <si>
    <t>Калининградская обл.</t>
  </si>
  <si>
    <t>2026-2027</t>
  </si>
  <si>
    <t>услуги</t>
  </si>
  <si>
    <t>Оказание услуг по ремонту автомобильного транспорта</t>
  </si>
  <si>
    <t>45.20</t>
  </si>
  <si>
    <t>45.20.11</t>
  </si>
  <si>
    <t>Услуги по ремонту автомобильного транспорта</t>
  </si>
  <si>
    <t>31.09.2026</t>
  </si>
  <si>
    <t>31.09.2027</t>
  </si>
  <si>
    <t>Оказание услуг по добровольному страхованию автотранспорптных средств (КАСКО)</t>
  </si>
  <si>
    <t>65.12</t>
  </si>
  <si>
    <t>65.12.29</t>
  </si>
  <si>
    <t>Д</t>
  </si>
  <si>
    <t>Услуги по добровольному страхованию гражданской ответственности автовладельцев</t>
  </si>
  <si>
    <t>амортизация, прибыль</t>
  </si>
  <si>
    <t>шт.</t>
  </si>
  <si>
    <t>31.04.2026</t>
  </si>
  <si>
    <t>ИТиС ТД</t>
  </si>
  <si>
    <t>ИТ</t>
  </si>
  <si>
    <t>Поставка сертификатов на тех.поддержку Кибер Бэкап Расширенная редакция</t>
  </si>
  <si>
    <t>62.01</t>
  </si>
  <si>
    <t>62.01.29</t>
  </si>
  <si>
    <t>ЗК</t>
  </si>
  <si>
    <t>шт</t>
  </si>
  <si>
    <t>Оказание услуг по сопровождению ПК "Стек-ЭНЕРГО"</t>
  </si>
  <si>
    <t>62.02.9</t>
  </si>
  <si>
    <t>62.02.20.190</t>
  </si>
  <si>
    <t xml:space="preserve">себестоимость </t>
  </si>
  <si>
    <t>ЕП</t>
  </si>
  <si>
    <t>неэлектронная</t>
  </si>
  <si>
    <t>5.7.3.3</t>
  </si>
  <si>
    <t>ООО Компания "Стек ИТ"</t>
  </si>
  <si>
    <t>Сопровождение ПК "Стек-ЭНЕРГО"</t>
  </si>
  <si>
    <t>Поставка лицензии модуль "ГИС ЖКХ"</t>
  </si>
  <si>
    <t xml:space="preserve">неэлектронная </t>
  </si>
  <si>
    <t>Поставка лицензии модуль "Онлайн касса"</t>
  </si>
  <si>
    <t>Поставка ККТ  (контрольно-кассовой техники)</t>
  </si>
  <si>
    <t>26.20</t>
  </si>
  <si>
    <t>26.20.18.110</t>
  </si>
  <si>
    <t>Поставка ККТ</t>
  </si>
  <si>
    <t>Согласно техническому заданию</t>
  </si>
  <si>
    <t>Оказание услуг по внесению изменений в функционал веб-сайта</t>
  </si>
  <si>
    <t>Поставка комплектующих и прочих расходных материалов для ремонта и обслуживания оргтехники</t>
  </si>
  <si>
    <t>26.20.40.190</t>
  </si>
  <si>
    <t>нет</t>
  </si>
  <si>
    <t>Поставка комплектующих и прочих расходных материалов для ремонта и обслуживания оргтехникии</t>
  </si>
  <si>
    <t>Поставка МФУ</t>
  </si>
  <si>
    <t>Поставка расходных материалов для оргтехники</t>
  </si>
  <si>
    <t>Поставка лицензий Oktell Studio</t>
  </si>
  <si>
    <t>ОМТОиЗД</t>
  </si>
  <si>
    <t>Поставка питьевой воды</t>
  </si>
  <si>
    <t>11.07</t>
  </si>
  <si>
    <t>11.07.11.120</t>
  </si>
  <si>
    <t>Поставка питьевой воды для нужд АО "Янтарьэнергосбыт"</t>
  </si>
  <si>
    <t>Поставка канцелярских товаров</t>
  </si>
  <si>
    <t>46.49.33</t>
  </si>
  <si>
    <t>46.49.23</t>
  </si>
  <si>
    <t>Поставка канцелярских товаров для нужд АО "Янтарьэнергосбыт"</t>
  </si>
  <si>
    <t>Поставка моющих средств</t>
  </si>
  <si>
    <t>20.41</t>
  </si>
  <si>
    <t>Поставка моющих средств для нужд АО "Янтарьэнергосбыт"</t>
  </si>
  <si>
    <t>Поставка бумаги для принтеров</t>
  </si>
  <si>
    <t>17.12</t>
  </si>
  <si>
    <t>17.12.14.110</t>
  </si>
  <si>
    <t>Поставка бумаги для принтеров для нужд АО "Янтарьэнергосбыт"</t>
  </si>
  <si>
    <t>Поставка средств индивидуальной защиты</t>
  </si>
  <si>
    <t>14.12</t>
  </si>
  <si>
    <t>Поставка и монтаж систем кондиционирования</t>
  </si>
  <si>
    <t>43.22</t>
  </si>
  <si>
    <t>43.22.12.150</t>
  </si>
  <si>
    <t>Поставка и монтаж систем кондиционирования воздуха</t>
  </si>
  <si>
    <t>27000000000</t>
  </si>
  <si>
    <t>Поставка и установка жалюзи и рольставней</t>
  </si>
  <si>
    <t>22.23.14</t>
  </si>
  <si>
    <t>22.23.14.130</t>
  </si>
  <si>
    <t>Поставка мебели</t>
  </si>
  <si>
    <t>46.47.1</t>
  </si>
  <si>
    <t>Выполнение работ по текущему ремонту  нежилых помещений в г. Калининграде</t>
  </si>
  <si>
    <t>43.3</t>
  </si>
  <si>
    <t>43.39.19</t>
  </si>
  <si>
    <t>ОК</t>
  </si>
  <si>
    <t>Выполнение работ по текущему ремонту  нежилых помещений поадресу г. Светлый, ул. Советская, д. 24</t>
  </si>
  <si>
    <t>УЭФ</t>
  </si>
  <si>
    <t>ФО</t>
  </si>
  <si>
    <t>Оказание услуг по предоставлению кредитных средств</t>
  </si>
  <si>
    <t>64.19.2</t>
  </si>
  <si>
    <t>64.19</t>
  </si>
  <si>
    <t>прочие доходы, расходы</t>
  </si>
  <si>
    <t>бизнес план</t>
  </si>
  <si>
    <t>ОА</t>
  </si>
  <si>
    <t>Оказание услуг по предоставлению кредитных средств 300 млн. руб., 28%)</t>
  </si>
  <si>
    <t>Оказание услуг по предоставлению кредитных средств (200 млн. руб., 28%)</t>
  </si>
  <si>
    <t>рубль</t>
  </si>
  <si>
    <t>2026-2031</t>
  </si>
  <si>
    <t>Поставка лицензий на программное обеспечение для ЭВМ (Z|virt)</t>
  </si>
  <si>
    <t>Предоставление неисключительных прав на использование программ для ЭВМ (СУБД)</t>
  </si>
  <si>
    <t>62.03.12.13</t>
  </si>
  <si>
    <t>62.03.12.130</t>
  </si>
  <si>
    <t>Условная единица</t>
  </si>
  <si>
    <t>ДРГП</t>
  </si>
  <si>
    <t>Услуги</t>
  </si>
  <si>
    <t>Печать и доставка платежных документов (квитанций)</t>
  </si>
  <si>
    <t>82.11</t>
  </si>
  <si>
    <t>82.11.10.000</t>
  </si>
  <si>
    <t>Управление ОПР</t>
  </si>
  <si>
    <t>Оказание услуг по адаптации и сопровождению Системы КонсультантПлюс</t>
  </si>
  <si>
    <t>63.11.1</t>
  </si>
  <si>
    <t>63.11.19.000</t>
  </si>
  <si>
    <t xml:space="preserve">Оказание услуг по адаптации и сопровождению Системы КонсультантПлюс </t>
  </si>
  <si>
    <t>Отдел управления персоналом</t>
  </si>
  <si>
    <t>Предоставление услуг добровольного медицинского страхования</t>
  </si>
  <si>
    <t>65.12.1</t>
  </si>
  <si>
    <t>31.07.2026</t>
  </si>
  <si>
    <t>01.08.2026</t>
  </si>
  <si>
    <t>31.07.2027</t>
  </si>
  <si>
    <t>отдел маркетинга</t>
  </si>
  <si>
    <t>Поставка сувенирной продукции</t>
  </si>
  <si>
    <t>47.78.3</t>
  </si>
  <si>
    <t>План закупок товаров, работ, услуг АО "Янтарьэнергосбыт" на 2026 год</t>
  </si>
  <si>
    <t>Предоставление услуг страхования от несчастных случаев и болезней</t>
  </si>
  <si>
    <t>65.12.4</t>
  </si>
  <si>
    <t>СЦ</t>
  </si>
  <si>
    <t>30.05.2026</t>
  </si>
  <si>
    <t>30.06.2026</t>
  </si>
  <si>
    <t xml:space="preserve">Оказание услуг по ремонту рекламных конструкций </t>
  </si>
  <si>
    <t>73.11</t>
  </si>
  <si>
    <t>73.11.19.000</t>
  </si>
  <si>
    <t xml:space="preserve">Оказание услуг по изготовлению и установке рекламных конструкций </t>
  </si>
  <si>
    <t>Отдел маркетинга</t>
  </si>
  <si>
    <t>Оказание услуг по изготовлению и размещению рекламы</t>
  </si>
  <si>
    <t xml:space="preserve">усл. ед. </t>
  </si>
  <si>
    <t xml:space="preserve">Оказание услуг по изготовлению и размещению рекламы в СМИ (видеоэкраны на остановках) </t>
  </si>
  <si>
    <t xml:space="preserve">Оказание услуг по изготовлению и размещению аудиорекламы </t>
  </si>
  <si>
    <t xml:space="preserve">Оказание услуг по изготовлению и размещению рекламы </t>
  </si>
  <si>
    <t xml:space="preserve">Оказание услуг по изготовлению и размещению рекламы на сайте klops </t>
  </si>
  <si>
    <t>Оказание услуг по изготовлению и размещению рекламы в СМИ</t>
  </si>
  <si>
    <t>ГТРК-Калининград</t>
  </si>
  <si>
    <t xml:space="preserve">Оказание услуг по изготовлению и размещению рекламы на ТВ </t>
  </si>
  <si>
    <t>Поставка сувенирной продукции (пакеты)</t>
  </si>
  <si>
    <t>14.20.10.993</t>
  </si>
  <si>
    <t>Поставка сувенирной продукции (ежедневники)</t>
  </si>
  <si>
    <t>Оказание услуг по изготовлению полиграфической продукции (календари)</t>
  </si>
  <si>
    <t>18.12</t>
  </si>
  <si>
    <t>18.12.19.190</t>
  </si>
  <si>
    <t>Оказание услуг по изготовлению полиграфической продукции</t>
  </si>
  <si>
    <t>Оказание услуг по изготовлению полиграфической продукции (папки кожзам)</t>
  </si>
  <si>
    <t xml:space="preserve">Оказание услуг по брендированию одежды (нанесение логотипа) </t>
  </si>
  <si>
    <t>Сектор ИБ ДБ и ВДЗ</t>
  </si>
  <si>
    <t>СБ</t>
  </si>
  <si>
    <t>Предоставление сертификат активации сервиса совместной тех.поддержки ПО VIPNet for Linux</t>
  </si>
  <si>
    <t>26.20.4</t>
  </si>
  <si>
    <t>26.20.40.140</t>
  </si>
  <si>
    <t>Оказание услуг по технической поддержке</t>
  </si>
  <si>
    <t>Предоставление права  на использование программы RedCheck Expert на 1 год</t>
  </si>
  <si>
    <t>58.29</t>
  </si>
  <si>
    <t>58.29.50</t>
  </si>
  <si>
    <t>Предоставление права  на использование программы "Контур информационной безопасности SearchInform"</t>
  </si>
  <si>
    <t>62.0</t>
  </si>
  <si>
    <t>62.02.30</t>
  </si>
  <si>
    <t>п. 5.7.3.3</t>
  </si>
  <si>
    <t>ООО «СерчИнформ»</t>
  </si>
  <si>
    <t>Предоставление Лицензиату право использования результата интеллектуальной деятельности</t>
  </si>
  <si>
    <t>ООД</t>
  </si>
  <si>
    <t>Оказание почтово-телеграфных услуг</t>
  </si>
  <si>
    <t>53.10.2</t>
  </si>
  <si>
    <t>53.10.12.000</t>
  </si>
  <si>
    <t>В</t>
  </si>
  <si>
    <t>5.7.3.1</t>
  </si>
  <si>
    <t>АО "Почта России"</t>
  </si>
  <si>
    <t xml:space="preserve">Почтово-телеграфные услуги </t>
  </si>
  <si>
    <t>Отдел экономической безопасности</t>
  </si>
  <si>
    <t>Информационное обслуживание</t>
  </si>
  <si>
    <t>Техническое бслуживание системы видеонаблюдения на объектах Общества</t>
  </si>
  <si>
    <t>80.20</t>
  </si>
  <si>
    <t>Обслуживание видеонаблюдения на объектах</t>
  </si>
  <si>
    <t>Техническое обслуживание систем охранно-тревожной сигнализации</t>
  </si>
  <si>
    <t>63.99.10.190</t>
  </si>
  <si>
    <t>63.9</t>
  </si>
  <si>
    <t xml:space="preserve">80.20.10 </t>
  </si>
  <si>
    <t xml:space="preserve">Оказание услуг по предоставлению простой (неисключительной) лицензии Casebook.Тариф PRO </t>
  </si>
  <si>
    <t xml:space="preserve"> Услуга по предоставлению простой (неисключительной) лицензии Casebook.Тариф PRO на 2026 год </t>
  </si>
  <si>
    <t>Департамент судебной работы</t>
  </si>
  <si>
    <t>Бухгалтерия</t>
  </si>
  <si>
    <t xml:space="preserve">Подготовка и проведение теста на обесценение внеоборотных активов АО «Янтарьэнергосбыт» по правилам, предусмотренным Международным стандартом финансовой отчетности (IAS) 36 «Обесценение активов» по состоянию на 31.12.2025 </t>
  </si>
  <si>
    <t>69.20</t>
  </si>
  <si>
    <t>69.20.</t>
  </si>
  <si>
    <t>Щ</t>
  </si>
  <si>
    <t xml:space="preserve">Подготовка и проведение теста на обесценение внеоборотных активов АО «Янтарьэнергосбыт» по правилам, предусмотренным Международным стандартом финансовой отчетности (IAS) 36 «Обесценение активов» по состоянию на 31.12.2024 </t>
  </si>
  <si>
    <t>Отдел ОРИУ ТД</t>
  </si>
  <si>
    <t xml:space="preserve">Расходные материалы </t>
  </si>
  <si>
    <t>Бизнес-план</t>
  </si>
  <si>
    <t>Электронная</t>
  </si>
  <si>
    <t>Поставка расходных материалов для нужд АО "Янтарьэнергосбыт"</t>
  </si>
  <si>
    <t>Cогласно техническому заданию</t>
  </si>
  <si>
    <t>Материалы для вывода интеллектуальных приборов учета электрической энергии в опрос</t>
  </si>
  <si>
    <t>Поставка материалов для вывода интеллектуальных приборов учета электрической энергии в опрос</t>
  </si>
  <si>
    <t>Оборудование для сбора и передачи данных с интеллектуальных приборов учета электрической энергии</t>
  </si>
  <si>
    <t>27.33</t>
  </si>
  <si>
    <t>Поставка оборудования  для сбора и передачи данных с интеллектуальных приборов учета электрической энергии</t>
  </si>
  <si>
    <t xml:space="preserve">Изолированный инструмент </t>
  </si>
  <si>
    <t>25.73</t>
  </si>
  <si>
    <t>25.73.30</t>
  </si>
  <si>
    <t>Поставка изолированного инструмента для нужд АО "Янтарьэнергосбыт"</t>
  </si>
  <si>
    <t xml:space="preserve">27.33.13 </t>
  </si>
  <si>
    <t>27.33.13</t>
  </si>
  <si>
    <t>ТД</t>
  </si>
  <si>
    <t>Обучение по охране труда</t>
  </si>
  <si>
    <t>85.42.9</t>
  </si>
  <si>
    <t>Специальная оценка условий труда</t>
  </si>
  <si>
    <t>71.20.7</t>
  </si>
  <si>
    <t>71.20.19.130</t>
  </si>
  <si>
    <t>Оказание услуг по стирке, химической чистке СИЗ</t>
  </si>
  <si>
    <t>96.01</t>
  </si>
  <si>
    <t>96.01.12</t>
  </si>
  <si>
    <t>Стрика, химчистка СИЗ</t>
  </si>
  <si>
    <t>Оказание услуг по обучению по электробезопасности</t>
  </si>
  <si>
    <t>Обучение по электробезопасности</t>
  </si>
  <si>
    <t>Оказание услуг по проведению обязательного периодического мед.осмотра</t>
  </si>
  <si>
    <t>86.21</t>
  </si>
  <si>
    <t>86.22.11.000</t>
  </si>
  <si>
    <t>Проведение обязательного медицинского осмотра</t>
  </si>
  <si>
    <t>Приобретение рециркуляторов  воздуха бактерицидных</t>
  </si>
  <si>
    <t>26.60</t>
  </si>
  <si>
    <t>28.25.14.119</t>
  </si>
  <si>
    <t>Приобретение рециркуляторов воздуха бактерицидных</t>
  </si>
  <si>
    <t>Оказание услуг по производственному контролю</t>
  </si>
  <si>
    <t>71.20</t>
  </si>
  <si>
    <t>71.20.11.190</t>
  </si>
  <si>
    <t>Проведение замеров физических факторов производственной среды в рамках производственного контроля</t>
  </si>
  <si>
    <t>Поставка конвертов</t>
  </si>
  <si>
    <t>17.23.12.110</t>
  </si>
  <si>
    <t>25.94</t>
  </si>
  <si>
    <t>25.94.11</t>
  </si>
  <si>
    <t>Техническое обслуживание систем пожарной сигнализации (10 участков)</t>
  </si>
  <si>
    <t>Техническое обслуживание СКУД</t>
  </si>
  <si>
    <t xml:space="preserve">Техническое обслуживание СКУД </t>
  </si>
  <si>
    <t>Услуги по переносу и ремонту оборудования в помещения новых участков</t>
  </si>
  <si>
    <t>Приобретение средств индивидуальной защиты и связи (электрошокеры, аккумуляторы, антены)</t>
  </si>
  <si>
    <t>Приоберение форменной одежды</t>
  </si>
  <si>
    <t>46.42.1</t>
  </si>
  <si>
    <t>46.42</t>
  </si>
  <si>
    <t>Поставка форменной одежды</t>
  </si>
  <si>
    <t>Поставка источников бесперебойного питания</t>
  </si>
  <si>
    <t>26.20.40.111</t>
  </si>
  <si>
    <t>ТД АО "Янтарьэнергосбыт</t>
  </si>
  <si>
    <t>Отдел ОРИУ ТД АО "Янтарьэнергосбыт"</t>
  </si>
  <si>
    <t>Бухгалтерия АО "Янтарьэнергосбыт"</t>
  </si>
  <si>
    <t>Департамент судебной работы АО "Янтарьэнеросбыт"</t>
  </si>
  <si>
    <t>ООД АО "Янтарьэнергосбыт"</t>
  </si>
  <si>
    <t>Отдел экономической безопасности АО "Янтарьэнергосбыт"</t>
  </si>
  <si>
    <t>отдел маркетинга АО "Янтарьэнергосбыт"</t>
  </si>
  <si>
    <t>усл. ед.</t>
  </si>
  <si>
    <t>300 млн.</t>
  </si>
  <si>
    <t>200 млн.</t>
  </si>
  <si>
    <t>Выполнение ПИР и работ по строительству и монтажу ЦОД для нужд АО «Янтарьэнергосбыт»</t>
  </si>
  <si>
    <t>41.20</t>
  </si>
  <si>
    <t>41.20.40</t>
  </si>
  <si>
    <t>Поставка сувенирной продукции (сотрудникам Общества к профессиональному празднику День энергетика)</t>
  </si>
  <si>
    <t>Оказание услуг по изготовлению и установке рекламных конструкций (в ЦОК на ул. Дарвина, 10)</t>
  </si>
  <si>
    <t>Оказание услуг по изготовлению и установке рекламных конструкций (офис на ул. Фрунзе, 11)</t>
  </si>
  <si>
    <t>Оказание услуг по изготовлению и установке рекламных конструкций (в ЦОК г. Светлый)</t>
  </si>
  <si>
    <t>Поставка сувенирной продукции (сотрудникам Общества в связи с празднованием Дня защитника Отечества)</t>
  </si>
  <si>
    <t>Оказание услуг по изготовлению и размещению рекламы в СМИ NewKaliningrad</t>
  </si>
  <si>
    <t>Оказание услуг по изготовлению и размещению рекламы в СМИ (Калининград.ру)</t>
  </si>
  <si>
    <t>Оказание услуг по изготовлению и размещению рекламы в транспорте (видеоэкраны)</t>
  </si>
  <si>
    <t>Оказание услуг по изготовлению и размещению рекламы на ТВ (ВГТРК)</t>
  </si>
  <si>
    <t>Выполнение ПИР на сооружение Центра Обработки Данных информационно-технологических систем (ЦОД ИТС) для нужд АО  "Янтарьэнергосбыт"</t>
  </si>
  <si>
    <t>Приобретение лицензий Oktell Studio</t>
  </si>
  <si>
    <t>Лицензия на систему безопасного управления  средой виртуализации Z|virt</t>
  </si>
  <si>
    <t>Лицензия на СУБД Tantor</t>
  </si>
  <si>
    <t>на согласовании</t>
  </si>
  <si>
    <t xml:space="preserve">Поставка и монтаж сплит-системы кассетного типа в нежилом помещении по адресу: г. Черняховск, 2-й Дачный переулок, д. 20, мощностью охлаждения не менее 
3,5 к Вт, размер кассеты внутреннего блока 6000х600 мм
Поставка и монтаж сплит-системы кассетного типа в нежилом помещении по адресу: г. Черняховск, 2-й Дачный переулок, д. 20, мощностью охлаждения не менее 
3,5 к Вт, размер кассеты внутреннего блока 6000х600 мм.                  Поставка и монтаж мультисплит-системы в нежилом помещении по адресу: г. Калининград, 
Правая набережная, д. 10а, 2 этаж 
Внутренние блоки настенного типа - 3 шт., мощностью охлаждения не менее 2,5 кВт.
Внешний блок настенного типа – 1 шт., мощностью охлаждения не менее 8 кВт.      Поставка и монтаж мультисплит-системы в нежилом помещении по адресу: г. Калининград, ул. Дарвина, д. 10, 3 этаж, помещения 11, 10, 10а. Внутренние блоки настенного типа - 3 шт., мощностью охлаждения не менее 2,5 кВт. Внешний блок настенного типа – 1 шт., мощностью охлаждения не менее 8 кВт. Максимальная длинна магистрали – 20 м.
</t>
  </si>
  <si>
    <t>30.06.2027</t>
  </si>
  <si>
    <t>02.01.01.02.06.00</t>
  </si>
  <si>
    <t>02.01.11.16.02.00</t>
  </si>
  <si>
    <t>02.01.10.01.01.00</t>
  </si>
  <si>
    <t>02.02.17.05.00.00</t>
  </si>
  <si>
    <t>02.01.02.01.00.00</t>
  </si>
  <si>
    <t>02.01.11.09.00.00</t>
  </si>
  <si>
    <t>02.01.01.06.05.00</t>
  </si>
  <si>
    <t>02.02.17.12.00.00</t>
  </si>
  <si>
    <t>02.01.11.02.02.00</t>
  </si>
  <si>
    <t>02.01.11.02.01.00</t>
  </si>
  <si>
    <t>02.01.01.06.06.00</t>
  </si>
  <si>
    <t>02.01.01.06.02.00</t>
  </si>
  <si>
    <t>02.01.01.06.01.00</t>
  </si>
  <si>
    <t>02.01.11.17.02.00</t>
  </si>
  <si>
    <t>02.01.01.04.00.00</t>
  </si>
  <si>
    <t>02.01.02.11.00.00</t>
  </si>
  <si>
    <t>02.01.10.02.01.00</t>
  </si>
  <si>
    <t>02.01.10.02.02.00</t>
  </si>
  <si>
    <t>02.01.11.03.00.00</t>
  </si>
  <si>
    <t>02.01.11.15.00.00</t>
  </si>
  <si>
    <t>02.01.11.01.04.00</t>
  </si>
  <si>
    <t>02.01.01.01.00.00</t>
  </si>
  <si>
    <t>02.01.11.13.02.00</t>
  </si>
  <si>
    <t>02.01.01.06.04.00</t>
  </si>
  <si>
    <t>Оборудование для вывода интеллектуальных приборов учета электрической энергии в опрос в текущих затратах стоимостью до 100 тыс. рублей</t>
  </si>
  <si>
    <t>01.04.02.00.00.00</t>
  </si>
  <si>
    <t>02.05.01.06.00.00</t>
  </si>
  <si>
    <t>Работы</t>
  </si>
  <si>
    <t>работы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</si>
</sst>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[$-419]mmmm\ yyyy;@"/>
    <numFmt numFmtId="165" formatCode="#,##0_ ;[Red]\-#,##0\ "/>
    <numFmt numFmtId="166" formatCode="[$-419]mmmm;@"/>
    <numFmt numFmtId="167" formatCode="_-* #,##0.00_р_._-;\-* #,##0.00_р_._-;_-* &quot;-&quot;??_р_._-;_-@_-"/>
    <numFmt numFmtId="168" formatCode="#,##0.000"/>
  </numFmts>
  <fonts count="18" x14ac:knownFonts="1">
    <font>
      <sz val="11"/>
      <color theme="1"/>
      <name val="Calibri"/>
      <family val="2"/>
      <charset val="204"/>
      <scheme val="minor"/>
    </font>
    <font>
      <u/>
      <sz val="10"/>
      <color indexed="12"/>
      <name val="Arial Cyr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Arial Cyr"/>
      <family val="2"/>
      <charset val="204"/>
    </font>
    <font>
      <sz val="11"/>
      <color theme="1"/>
      <name val="Calibri"/>
      <family val="2"/>
      <scheme val="minor"/>
    </font>
    <font>
      <u/>
      <sz val="18"/>
      <color indexed="12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name val="Times New Roman"/>
      <family val="1"/>
      <charset val="204"/>
    </font>
    <font>
      <sz val="18"/>
      <color rgb="FF333333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sz val="18"/>
      <color rgb="FF040C28"/>
      <name val="Times New Roman"/>
      <family val="1"/>
      <charset val="204"/>
    </font>
    <font>
      <sz val="18"/>
      <color rgb="FF1F1F1F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6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167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4" fillId="0" borderId="0"/>
    <xf numFmtId="0" fontId="5" fillId="0" borderId="0"/>
  </cellStyleXfs>
  <cellXfs count="178">
    <xf numFmtId="0" fontId="0" fillId="0" borderId="0" xfId="0"/>
    <xf numFmtId="0" fontId="6" fillId="0" borderId="0" xfId="1" applyFont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10" fillId="0" borderId="7" xfId="2" applyNumberFormat="1" applyFont="1" applyFill="1" applyBorder="1" applyAlignment="1" applyProtection="1">
      <alignment horizontal="center" vertical="center" wrapText="1"/>
      <protection locked="0"/>
    </xf>
    <xf numFmtId="49" fontId="10" fillId="0" borderId="7" xfId="2" applyNumberFormat="1" applyFont="1" applyFill="1" applyBorder="1" applyAlignment="1" applyProtection="1">
      <alignment horizontal="center" vertical="center" wrapText="1"/>
      <protection locked="0"/>
    </xf>
    <xf numFmtId="1" fontId="10" fillId="0" borderId="7" xfId="2" applyNumberFormat="1" applyFont="1" applyFill="1" applyBorder="1" applyAlignment="1" applyProtection="1">
      <alignment horizontal="center" vertical="center" wrapText="1"/>
      <protection locked="0"/>
    </xf>
    <xf numFmtId="0" fontId="10" fillId="2" borderId="7" xfId="0" applyFont="1" applyFill="1" applyBorder="1" applyAlignment="1">
      <alignment horizontal="center" vertical="center" wrapText="1"/>
    </xf>
    <xf numFmtId="14" fontId="10" fillId="2" borderId="7" xfId="0" applyNumberFormat="1" applyFont="1" applyFill="1" applyBorder="1" applyAlignment="1">
      <alignment horizontal="center" vertical="center" wrapText="1"/>
    </xf>
    <xf numFmtId="1" fontId="10" fillId="2" borderId="7" xfId="2" applyNumberFormat="1" applyFont="1" applyFill="1" applyBorder="1" applyAlignment="1" applyProtection="1">
      <alignment horizontal="center" vertical="center" wrapText="1"/>
      <protection locked="0"/>
    </xf>
    <xf numFmtId="0" fontId="10" fillId="2" borderId="7" xfId="0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0" fontId="7" fillId="0" borderId="7" xfId="0" applyFont="1" applyFill="1" applyBorder="1" applyAlignment="1">
      <alignment horizontal="center" vertical="center" wrapText="1"/>
    </xf>
    <xf numFmtId="0" fontId="10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 applyProtection="1">
      <alignment horizontal="center" vertical="top"/>
      <protection locked="0"/>
    </xf>
    <xf numFmtId="4" fontId="10" fillId="0" borderId="7" xfId="0" applyNumberFormat="1" applyFont="1" applyFill="1" applyBorder="1" applyAlignment="1">
      <alignment horizontal="center" vertical="center"/>
    </xf>
    <xf numFmtId="4" fontId="7" fillId="0" borderId="7" xfId="0" applyNumberFormat="1" applyFont="1" applyFill="1" applyBorder="1" applyAlignment="1">
      <alignment horizontal="center" vertical="center" wrapText="1"/>
    </xf>
    <xf numFmtId="14" fontId="7" fillId="0" borderId="7" xfId="0" applyNumberFormat="1" applyFont="1" applyFill="1" applyBorder="1" applyAlignment="1">
      <alignment horizontal="center" vertical="center"/>
    </xf>
    <xf numFmtId="0" fontId="7" fillId="0" borderId="7" xfId="0" applyFont="1" applyFill="1" applyBorder="1"/>
    <xf numFmtId="1" fontId="10" fillId="0" borderId="7" xfId="2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7" xfId="0" applyFont="1" applyFill="1" applyBorder="1" applyAlignment="1" applyProtection="1">
      <alignment horizontal="center" vertical="top" wrapText="1"/>
      <protection locked="0"/>
    </xf>
    <xf numFmtId="14" fontId="7" fillId="0" borderId="7" xfId="0" applyNumberFormat="1" applyFont="1" applyFill="1" applyBorder="1" applyAlignment="1">
      <alignment vertical="center"/>
    </xf>
    <xf numFmtId="0" fontId="7" fillId="0" borderId="7" xfId="0" applyFont="1" applyFill="1" applyBorder="1" applyAlignment="1" applyProtection="1">
      <alignment horizontal="left" vertical="top" wrapText="1"/>
      <protection locked="0"/>
    </xf>
    <xf numFmtId="14" fontId="7" fillId="0" borderId="7" xfId="0" applyNumberFormat="1" applyFont="1" applyFill="1" applyBorder="1" applyAlignment="1" applyProtection="1">
      <alignment horizontal="center" vertical="top" wrapText="1"/>
      <protection locked="0"/>
    </xf>
    <xf numFmtId="164" fontId="7" fillId="0" borderId="7" xfId="0" applyNumberFormat="1" applyFont="1" applyFill="1" applyBorder="1" applyAlignment="1" applyProtection="1">
      <alignment horizontal="center" vertical="top" wrapText="1"/>
      <protection locked="0"/>
    </xf>
    <xf numFmtId="4" fontId="7" fillId="0" borderId="7" xfId="0" applyNumberFormat="1" applyFont="1" applyFill="1" applyBorder="1" applyAlignment="1" applyProtection="1">
      <alignment horizontal="center" vertical="top" wrapText="1"/>
      <protection locked="0"/>
    </xf>
    <xf numFmtId="0" fontId="7" fillId="0" borderId="7" xfId="0" applyFont="1" applyFill="1" applyBorder="1" applyAlignment="1">
      <alignment vertical="center" wrapText="1"/>
    </xf>
    <xf numFmtId="0" fontId="7" fillId="0" borderId="0" xfId="0" applyFont="1" applyFill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49" fontId="7" fillId="0" borderId="7" xfId="0" applyNumberFormat="1" applyFont="1" applyFill="1" applyBorder="1" applyAlignment="1" applyProtection="1">
      <alignment horizontal="center" vertical="center"/>
      <protection locked="0"/>
    </xf>
    <xf numFmtId="49" fontId="7" fillId="0" borderId="7" xfId="0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 applyProtection="1">
      <alignment horizontal="center" vertical="center" wrapText="1"/>
      <protection locked="0"/>
    </xf>
    <xf numFmtId="0" fontId="7" fillId="0" borderId="7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7" xfId="0" applyNumberFormat="1" applyFont="1" applyFill="1" applyBorder="1" applyAlignment="1" applyProtection="1">
      <alignment horizontal="center" vertical="center" wrapText="1"/>
      <protection hidden="1"/>
    </xf>
    <xf numFmtId="14" fontId="7" fillId="0" borderId="7" xfId="0" applyNumberFormat="1" applyFont="1" applyFill="1" applyBorder="1" applyAlignment="1" applyProtection="1">
      <alignment horizontal="center" vertical="center" wrapText="1"/>
      <protection locked="0"/>
    </xf>
    <xf numFmtId="1" fontId="7" fillId="0" borderId="7" xfId="0" applyNumberFormat="1" applyFont="1" applyFill="1" applyBorder="1" applyAlignment="1" applyProtection="1">
      <alignment horizontal="center" vertical="center" wrapText="1"/>
      <protection hidden="1"/>
    </xf>
    <xf numFmtId="164" fontId="7" fillId="0" borderId="7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7" xfId="0" applyNumberFormat="1" applyFont="1" applyFill="1" applyBorder="1" applyAlignment="1" applyProtection="1">
      <alignment horizontal="center" vertical="center" wrapText="1"/>
      <protection locked="0"/>
    </xf>
    <xf numFmtId="3" fontId="7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7" xfId="0" applyFont="1" applyFill="1" applyBorder="1" applyAlignment="1" applyProtection="1">
      <alignment horizontal="center" vertical="center" wrapText="1"/>
      <protection hidden="1"/>
    </xf>
    <xf numFmtId="0" fontId="10" fillId="0" borderId="7" xfId="0" applyFont="1" applyFill="1" applyBorder="1" applyAlignment="1">
      <alignment horizontal="center" vertical="center" wrapText="1"/>
    </xf>
    <xf numFmtId="4" fontId="10" fillId="0" borderId="7" xfId="0" applyNumberFormat="1" applyFont="1" applyFill="1" applyBorder="1" applyAlignment="1" applyProtection="1">
      <alignment horizontal="center" vertical="center" wrapText="1"/>
      <protection hidden="1"/>
    </xf>
    <xf numFmtId="0" fontId="7" fillId="0" borderId="7" xfId="0" applyFont="1" applyFill="1" applyBorder="1" applyAlignment="1" applyProtection="1">
      <alignment horizontal="left" vertical="center" wrapText="1"/>
      <protection locked="0"/>
    </xf>
    <xf numFmtId="49" fontId="7" fillId="0" borderId="7" xfId="0" applyNumberFormat="1" applyFont="1" applyFill="1" applyBorder="1" applyAlignment="1">
      <alignment horizontal="center" vertical="center" wrapText="1"/>
    </xf>
    <xf numFmtId="4" fontId="10" fillId="0" borderId="7" xfId="0" applyNumberFormat="1" applyFont="1" applyFill="1" applyBorder="1" applyAlignment="1">
      <alignment horizontal="center" vertical="center" wrapText="1"/>
    </xf>
    <xf numFmtId="1" fontId="7" fillId="0" borderId="7" xfId="2" applyNumberFormat="1" applyFont="1" applyFill="1" applyBorder="1" applyAlignment="1" applyProtection="1">
      <alignment horizontal="center" vertical="center" wrapText="1"/>
      <protection locked="0"/>
    </xf>
    <xf numFmtId="14" fontId="7" fillId="0" borderId="7" xfId="0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 applyProtection="1">
      <alignment vertical="top" wrapText="1"/>
      <protection locked="0"/>
    </xf>
    <xf numFmtId="14" fontId="10" fillId="0" borderId="7" xfId="0" applyNumberFormat="1" applyFont="1" applyFill="1" applyBorder="1" applyAlignment="1">
      <alignment horizontal="center" vertical="center" wrapText="1"/>
    </xf>
    <xf numFmtId="14" fontId="10" fillId="0" borderId="7" xfId="2" applyNumberFormat="1" applyFont="1" applyFill="1" applyBorder="1" applyAlignment="1" applyProtection="1">
      <alignment horizontal="center" vertical="center" wrapText="1"/>
      <protection locked="0"/>
    </xf>
    <xf numFmtId="0" fontId="10" fillId="0" borderId="7" xfId="0" applyFont="1" applyFill="1" applyBorder="1" applyAlignment="1">
      <alignment vertical="top" wrapText="1"/>
    </xf>
    <xf numFmtId="49" fontId="10" fillId="0" borderId="7" xfId="0" applyNumberFormat="1" applyFont="1" applyFill="1" applyBorder="1" applyAlignment="1">
      <alignment horizontal="center" vertical="center" wrapText="1"/>
    </xf>
    <xf numFmtId="4" fontId="10" fillId="0" borderId="7" xfId="2" applyNumberFormat="1" applyFont="1" applyFill="1" applyBorder="1" applyAlignment="1" applyProtection="1">
      <alignment horizontal="center" vertical="center" wrapText="1"/>
      <protection locked="0"/>
    </xf>
    <xf numFmtId="3" fontId="10" fillId="0" borderId="7" xfId="2" applyNumberFormat="1" applyFont="1" applyFill="1" applyBorder="1" applyAlignment="1" applyProtection="1">
      <alignment horizontal="center" vertical="center" wrapText="1"/>
      <protection locked="0"/>
    </xf>
    <xf numFmtId="3" fontId="7" fillId="0" borderId="7" xfId="0" applyNumberFormat="1" applyFont="1" applyFill="1" applyBorder="1" applyAlignment="1">
      <alignment horizontal="center" vertical="center" wrapText="1"/>
    </xf>
    <xf numFmtId="14" fontId="10" fillId="0" borderId="7" xfId="5" applyNumberFormat="1" applyFont="1" applyFill="1" applyBorder="1" applyAlignment="1" applyProtection="1">
      <alignment horizontal="center" vertical="center" wrapText="1"/>
      <protection locked="0"/>
    </xf>
    <xf numFmtId="0" fontId="7" fillId="0" borderId="7" xfId="0" applyFont="1" applyFill="1" applyBorder="1" applyAlignment="1" applyProtection="1">
      <alignment vertical="center" wrapText="1"/>
      <protection locked="0"/>
    </xf>
    <xf numFmtId="0" fontId="10" fillId="0" borderId="7" xfId="6" applyFont="1" applyFill="1" applyBorder="1" applyAlignment="1" applyProtection="1">
      <alignment horizontal="center" vertical="center" wrapText="1"/>
      <protection locked="0"/>
    </xf>
    <xf numFmtId="0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Fill="1" applyBorder="1" applyAlignment="1" applyProtection="1">
      <alignment horizontal="center" vertical="center" wrapText="1"/>
      <protection locked="0"/>
    </xf>
    <xf numFmtId="0" fontId="7" fillId="0" borderId="7" xfId="7" applyFont="1" applyFill="1" applyBorder="1" applyAlignment="1">
      <alignment horizontal="center" vertical="center" wrapText="1"/>
    </xf>
    <xf numFmtId="0" fontId="10" fillId="0" borderId="7" xfId="2" applyNumberFormat="1" applyFont="1" applyFill="1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vertical="center" wrapText="1"/>
    </xf>
    <xf numFmtId="0" fontId="10" fillId="0" borderId="7" xfId="7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/>
    </xf>
    <xf numFmtId="0" fontId="10" fillId="0" borderId="7" xfId="0" applyFont="1" applyFill="1" applyBorder="1" applyAlignment="1" applyProtection="1">
      <alignment horizontal="center" vertical="top"/>
      <protection locked="0"/>
    </xf>
    <xf numFmtId="14" fontId="10" fillId="0" borderId="7" xfId="0" applyNumberFormat="1" applyFont="1" applyFill="1" applyBorder="1" applyAlignment="1">
      <alignment horizontal="center" vertical="center"/>
    </xf>
    <xf numFmtId="0" fontId="10" fillId="0" borderId="7" xfId="0" applyFont="1" applyFill="1" applyBorder="1"/>
    <xf numFmtId="1" fontId="7" fillId="0" borderId="7" xfId="0" applyNumberFormat="1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6" fillId="0" borderId="0" xfId="1" applyFont="1" applyFill="1" applyAlignment="1" applyProtection="1"/>
    <xf numFmtId="4" fontId="10" fillId="0" borderId="0" xfId="0" applyNumberFormat="1" applyFont="1" applyFill="1" applyAlignment="1">
      <alignment horizontal="center" vertical="center" wrapText="1"/>
    </xf>
    <xf numFmtId="4" fontId="7" fillId="0" borderId="7" xfId="0" applyNumberFormat="1" applyFont="1" applyFill="1" applyBorder="1" applyAlignment="1">
      <alignment horizontal="center" vertical="center"/>
    </xf>
    <xf numFmtId="2" fontId="10" fillId="0" borderId="7" xfId="0" applyNumberFormat="1" applyFont="1" applyFill="1" applyBorder="1" applyAlignment="1">
      <alignment horizontal="center" vertical="center" wrapText="1"/>
    </xf>
    <xf numFmtId="0" fontId="7" fillId="2" borderId="0" xfId="0" applyFont="1" applyFill="1"/>
    <xf numFmtId="0" fontId="7" fillId="2" borderId="7" xfId="0" applyFont="1" applyFill="1" applyBorder="1" applyAlignment="1">
      <alignment horizontal="center" vertical="center" wrapText="1"/>
    </xf>
    <xf numFmtId="14" fontId="7" fillId="2" borderId="7" xfId="0" applyNumberFormat="1" applyFont="1" applyFill="1" applyBorder="1" applyAlignment="1">
      <alignment horizontal="center" vertical="center"/>
    </xf>
    <xf numFmtId="14" fontId="7" fillId="2" borderId="7" xfId="0" applyNumberFormat="1" applyFont="1" applyFill="1" applyBorder="1" applyAlignment="1">
      <alignment vertical="center"/>
    </xf>
    <xf numFmtId="0" fontId="7" fillId="2" borderId="7" xfId="0" applyFont="1" applyFill="1" applyBorder="1"/>
    <xf numFmtId="1" fontId="10" fillId="2" borderId="7" xfId="2" applyNumberFormat="1" applyFont="1" applyFill="1" applyBorder="1" applyAlignment="1">
      <alignment horizontal="center" vertical="center" wrapText="1"/>
    </xf>
    <xf numFmtId="0" fontId="7" fillId="2" borderId="7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 applyProtection="1">
      <alignment horizontal="left" vertical="top" wrapText="1"/>
      <protection locked="0"/>
    </xf>
    <xf numFmtId="0" fontId="7" fillId="2" borderId="7" xfId="0" applyFont="1" applyFill="1" applyBorder="1" applyAlignment="1" applyProtection="1">
      <alignment horizontal="center" vertical="top" wrapText="1"/>
      <protection locked="0"/>
    </xf>
    <xf numFmtId="14" fontId="7" fillId="2" borderId="7" xfId="0" applyNumberFormat="1" applyFont="1" applyFill="1" applyBorder="1" applyAlignment="1" applyProtection="1">
      <alignment horizontal="center" vertical="top" wrapText="1"/>
      <protection locked="0"/>
    </xf>
    <xf numFmtId="164" fontId="7" fillId="2" borderId="7" xfId="0" applyNumberFormat="1" applyFont="1" applyFill="1" applyBorder="1" applyAlignment="1" applyProtection="1">
      <alignment horizontal="center" vertical="top" wrapText="1"/>
      <protection locked="0"/>
    </xf>
    <xf numFmtId="4" fontId="7" fillId="2" borderId="7" xfId="0" applyNumberFormat="1" applyFont="1" applyFill="1" applyBorder="1" applyAlignment="1" applyProtection="1">
      <alignment horizontal="center" vertical="top" wrapText="1"/>
      <protection locked="0"/>
    </xf>
    <xf numFmtId="0" fontId="7" fillId="2" borderId="7" xfId="0" applyFont="1" applyFill="1" applyBorder="1" applyAlignment="1" applyProtection="1">
      <alignment horizontal="center" vertical="center" wrapText="1"/>
      <protection locked="0"/>
    </xf>
    <xf numFmtId="14" fontId="7" fillId="2" borderId="7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 applyProtection="1">
      <alignment vertical="top" wrapText="1"/>
      <protection locked="0"/>
    </xf>
    <xf numFmtId="0" fontId="10" fillId="2" borderId="7" xfId="0" applyFont="1" applyFill="1" applyBorder="1" applyAlignment="1" applyProtection="1">
      <alignment horizontal="center" vertical="center" wrapText="1"/>
      <protection locked="0"/>
    </xf>
    <xf numFmtId="0" fontId="7" fillId="2" borderId="7" xfId="0" applyFont="1" applyFill="1" applyBorder="1" applyAlignment="1">
      <alignment vertical="center"/>
    </xf>
    <xf numFmtId="0" fontId="7" fillId="2" borderId="7" xfId="0" applyFont="1" applyFill="1" applyBorder="1" applyAlignment="1">
      <alignment vertical="top" wrapText="1"/>
    </xf>
    <xf numFmtId="14" fontId="7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7" xfId="0" applyFont="1" applyFill="1" applyBorder="1" applyAlignment="1" applyProtection="1">
      <alignment horizontal="left" vertical="center" wrapText="1"/>
      <protection locked="0"/>
    </xf>
    <xf numFmtId="0" fontId="7" fillId="2" borderId="7" xfId="0" applyFont="1" applyFill="1" applyBorder="1" applyAlignment="1" applyProtection="1">
      <alignment vertical="center" wrapText="1"/>
      <protection locked="0"/>
    </xf>
    <xf numFmtId="0" fontId="7" fillId="2" borderId="7" xfId="0" applyFont="1" applyFill="1" applyBorder="1" applyAlignment="1" applyProtection="1">
      <alignment horizontal="center" vertical="center" wrapText="1"/>
      <protection hidden="1"/>
    </xf>
    <xf numFmtId="164" fontId="7" fillId="2" borderId="7" xfId="0" applyNumberFormat="1" applyFont="1" applyFill="1" applyBorder="1" applyAlignment="1" applyProtection="1">
      <alignment horizontal="center" vertical="center" wrapText="1"/>
      <protection locked="0"/>
    </xf>
    <xf numFmtId="4" fontId="7" fillId="2" borderId="7" xfId="0" applyNumberFormat="1" applyFont="1" applyFill="1" applyBorder="1" applyAlignment="1" applyProtection="1">
      <alignment horizontal="center" vertical="center" wrapText="1"/>
      <protection locked="0"/>
    </xf>
    <xf numFmtId="14" fontId="10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10" fillId="2" borderId="7" xfId="0" applyFont="1" applyFill="1" applyBorder="1" applyAlignment="1" applyProtection="1">
      <alignment horizontal="left" vertical="center" wrapText="1"/>
      <protection locked="0"/>
    </xf>
    <xf numFmtId="0" fontId="10" fillId="2" borderId="7" xfId="0" applyFont="1" applyFill="1" applyBorder="1" applyAlignment="1" applyProtection="1">
      <alignment horizontal="center" vertical="center" wrapText="1"/>
      <protection hidden="1"/>
    </xf>
    <xf numFmtId="164" fontId="10" fillId="2" borderId="7" xfId="0" applyNumberFormat="1" applyFont="1" applyFill="1" applyBorder="1" applyAlignment="1" applyProtection="1">
      <alignment horizontal="center" vertical="center" wrapText="1"/>
      <protection locked="0"/>
    </xf>
    <xf numFmtId="4" fontId="10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10" fillId="2" borderId="0" xfId="0" applyFont="1" applyFill="1"/>
    <xf numFmtId="168" fontId="10" fillId="0" borderId="7" xfId="0" applyNumberFormat="1" applyFont="1" applyFill="1" applyBorder="1" applyAlignment="1" applyProtection="1">
      <alignment horizontal="center" vertical="center" wrapText="1"/>
      <protection hidden="1"/>
    </xf>
    <xf numFmtId="0" fontId="13" fillId="0" borderId="7" xfId="0" applyFont="1" applyFill="1" applyBorder="1" applyAlignment="1">
      <alignment horizontal="center" vertical="center" wrapText="1"/>
    </xf>
    <xf numFmtId="4" fontId="10" fillId="0" borderId="7" xfId="0" applyNumberFormat="1" applyFont="1" applyFill="1" applyBorder="1" applyAlignment="1" applyProtection="1">
      <alignment horizontal="center" vertical="center"/>
      <protection locked="0"/>
    </xf>
    <xf numFmtId="4" fontId="7" fillId="0" borderId="7" xfId="0" applyNumberFormat="1" applyFont="1" applyFill="1" applyBorder="1" applyAlignment="1" applyProtection="1">
      <alignment horizontal="center" vertical="center"/>
      <protection locked="0"/>
    </xf>
    <xf numFmtId="0" fontId="15" fillId="0" borderId="7" xfId="0" applyFont="1" applyFill="1" applyBorder="1" applyAlignment="1" applyProtection="1">
      <alignment horizontal="center" vertical="top" wrapText="1"/>
      <protection locked="0"/>
    </xf>
    <xf numFmtId="4" fontId="7" fillId="0" borderId="0" xfId="4" applyNumberFormat="1" applyFont="1" applyFill="1" applyAlignment="1">
      <alignment horizontal="center" vertical="center"/>
    </xf>
    <xf numFmtId="0" fontId="7" fillId="0" borderId="7" xfId="0" applyFont="1" applyFill="1" applyBorder="1" applyAlignment="1" applyProtection="1">
      <alignment horizontal="center" vertical="center"/>
      <protection locked="0"/>
    </xf>
    <xf numFmtId="49" fontId="7" fillId="0" borderId="7" xfId="2" applyNumberFormat="1" applyFont="1" applyFill="1" applyBorder="1" applyAlignment="1" applyProtection="1">
      <alignment horizontal="center" vertical="center" wrapText="1"/>
      <protection locked="0"/>
    </xf>
    <xf numFmtId="0" fontId="10" fillId="0" borderId="7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Alignment="1">
      <alignment wrapText="1"/>
    </xf>
    <xf numFmtId="2" fontId="10" fillId="0" borderId="7" xfId="2" applyNumberFormat="1" applyFont="1" applyFill="1" applyBorder="1" applyAlignment="1" applyProtection="1">
      <alignment horizontal="center" vertical="center" wrapText="1"/>
      <protection locked="0"/>
    </xf>
    <xf numFmtId="0" fontId="17" fillId="2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 applyProtection="1">
      <alignment horizontal="center" vertical="center" wrapText="1"/>
      <protection locked="0"/>
    </xf>
    <xf numFmtId="0" fontId="10" fillId="3" borderId="7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 applyProtection="1">
      <alignment horizontal="center" vertical="top" wrapText="1"/>
      <protection locked="0"/>
    </xf>
    <xf numFmtId="0" fontId="8" fillId="0" borderId="0" xfId="0" applyFont="1" applyAlignment="1">
      <alignment horizontal="center" vertical="center"/>
    </xf>
    <xf numFmtId="4" fontId="10" fillId="0" borderId="6" xfId="2" applyNumberFormat="1" applyFont="1" applyFill="1" applyBorder="1" applyAlignment="1" applyProtection="1">
      <alignment horizontal="center" vertical="center" wrapText="1"/>
      <protection locked="0"/>
    </xf>
    <xf numFmtId="4" fontId="10" fillId="0" borderId="15" xfId="2" applyNumberFormat="1" applyFont="1" applyFill="1" applyBorder="1" applyAlignment="1" applyProtection="1">
      <alignment horizontal="center" vertical="center" wrapText="1"/>
      <protection locked="0"/>
    </xf>
    <xf numFmtId="0" fontId="10" fillId="0" borderId="13" xfId="2" applyNumberFormat="1" applyFont="1" applyFill="1" applyBorder="1" applyAlignment="1" applyProtection="1">
      <alignment horizontal="center" vertical="center" wrapText="1"/>
      <protection locked="0"/>
    </xf>
    <xf numFmtId="1" fontId="10" fillId="4" borderId="7" xfId="2" applyNumberFormat="1" applyFont="1" applyFill="1" applyBorder="1" applyAlignment="1" applyProtection="1">
      <alignment horizontal="center" vertical="center" wrapText="1"/>
      <protection locked="0"/>
    </xf>
    <xf numFmtId="164" fontId="10" fillId="0" borderId="7" xfId="2" applyNumberFormat="1" applyFont="1" applyFill="1" applyBorder="1" applyAlignment="1" applyProtection="1">
      <alignment horizontal="center" vertical="center" wrapText="1"/>
      <protection locked="0"/>
    </xf>
    <xf numFmtId="4" fontId="10" fillId="0" borderId="1" xfId="2" applyNumberFormat="1" applyFont="1" applyFill="1" applyBorder="1" applyAlignment="1" applyProtection="1">
      <alignment horizontal="center" vertical="center" wrapText="1"/>
      <protection locked="0"/>
    </xf>
    <xf numFmtId="4" fontId="10" fillId="0" borderId="9" xfId="2" applyNumberFormat="1" applyFont="1" applyFill="1" applyBorder="1" applyAlignment="1" applyProtection="1">
      <alignment horizontal="center" vertical="center" wrapText="1"/>
      <protection locked="0"/>
    </xf>
    <xf numFmtId="4" fontId="10" fillId="0" borderId="13" xfId="2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>
      <alignment horizontal="center" vertical="center"/>
    </xf>
    <xf numFmtId="49" fontId="10" fillId="0" borderId="1" xfId="2" applyNumberFormat="1" applyFont="1" applyFill="1" applyBorder="1" applyAlignment="1" applyProtection="1">
      <alignment horizontal="center" vertical="center" wrapText="1"/>
      <protection locked="0"/>
    </xf>
    <xf numFmtId="49" fontId="10" fillId="0" borderId="9" xfId="2" applyNumberFormat="1" applyFont="1" applyFill="1" applyBorder="1" applyAlignment="1" applyProtection="1">
      <alignment horizontal="center" vertical="center" wrapText="1"/>
      <protection locked="0"/>
    </xf>
    <xf numFmtId="49" fontId="10" fillId="0" borderId="13" xfId="2" applyNumberFormat="1" applyFont="1" applyFill="1" applyBorder="1" applyAlignment="1" applyProtection="1">
      <alignment horizontal="center" vertical="center" wrapText="1"/>
      <protection locked="0"/>
    </xf>
    <xf numFmtId="49" fontId="10" fillId="0" borderId="2" xfId="2" applyNumberFormat="1" applyFont="1" applyFill="1" applyBorder="1" applyAlignment="1" applyProtection="1">
      <alignment horizontal="center" vertical="center" wrapText="1"/>
      <protection locked="0"/>
    </xf>
    <xf numFmtId="49" fontId="10" fillId="0" borderId="3" xfId="2" applyNumberFormat="1" applyFont="1" applyFill="1" applyBorder="1" applyAlignment="1" applyProtection="1">
      <alignment horizontal="center" vertical="center" wrapText="1"/>
      <protection locked="0"/>
    </xf>
    <xf numFmtId="4" fontId="10" fillId="0" borderId="4" xfId="2" applyNumberFormat="1" applyFont="1" applyFill="1" applyBorder="1" applyAlignment="1" applyProtection="1">
      <alignment horizontal="center" vertical="center" wrapText="1"/>
      <protection locked="0"/>
    </xf>
    <xf numFmtId="4" fontId="10" fillId="0" borderId="5" xfId="2" applyNumberFormat="1" applyFont="1" applyFill="1" applyBorder="1" applyAlignment="1" applyProtection="1">
      <alignment horizontal="center" vertical="center" wrapText="1"/>
      <protection locked="0"/>
    </xf>
    <xf numFmtId="4" fontId="10" fillId="0" borderId="6" xfId="2" applyNumberFormat="1" applyFont="1" applyFill="1" applyBorder="1" applyAlignment="1" applyProtection="1">
      <alignment horizontal="center" vertical="center" wrapText="1"/>
      <protection locked="0"/>
    </xf>
    <xf numFmtId="4" fontId="10" fillId="0" borderId="10" xfId="2" applyNumberFormat="1" applyFont="1" applyFill="1" applyBorder="1" applyAlignment="1" applyProtection="1">
      <alignment horizontal="center" vertical="center" wrapText="1"/>
      <protection locked="0"/>
    </xf>
    <xf numFmtId="4" fontId="10" fillId="0" borderId="11" xfId="2" applyNumberFormat="1" applyFont="1" applyFill="1" applyBorder="1" applyAlignment="1" applyProtection="1">
      <alignment horizontal="center" vertical="center" wrapText="1"/>
      <protection locked="0"/>
    </xf>
    <xf numFmtId="4" fontId="10" fillId="0" borderId="12" xfId="2" applyNumberFormat="1" applyFont="1" applyFill="1" applyBorder="1" applyAlignment="1" applyProtection="1">
      <alignment horizontal="center" vertical="center" wrapText="1"/>
      <protection locked="0"/>
    </xf>
    <xf numFmtId="165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10" fillId="0" borderId="9" xfId="0" applyNumberFormat="1" applyFont="1" applyFill="1" applyBorder="1" applyAlignment="1" applyProtection="1">
      <alignment horizontal="center" vertical="center" wrapText="1"/>
      <protection locked="0"/>
    </xf>
    <xf numFmtId="165" fontId="10" fillId="0" borderId="13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8" xfId="2" applyNumberFormat="1" applyFont="1" applyFill="1" applyBorder="1" applyAlignment="1" applyProtection="1">
      <alignment horizontal="center" vertical="center" wrapText="1"/>
      <protection locked="0"/>
    </xf>
    <xf numFmtId="49" fontId="10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8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165" fontId="10" fillId="0" borderId="1" xfId="3" applyNumberFormat="1" applyFont="1" applyFill="1" applyBorder="1" applyAlignment="1" applyProtection="1">
      <alignment horizontal="center" vertical="center" wrapText="1"/>
      <protection locked="0"/>
    </xf>
    <xf numFmtId="165" fontId="10" fillId="0" borderId="13" xfId="3" applyNumberFormat="1" applyFont="1" applyFill="1" applyBorder="1" applyAlignment="1" applyProtection="1">
      <alignment horizontal="center" vertical="center" wrapText="1"/>
      <protection locked="0"/>
    </xf>
    <xf numFmtId="166" fontId="10" fillId="0" borderId="1" xfId="2" applyNumberFormat="1" applyFont="1" applyFill="1" applyBorder="1" applyAlignment="1" applyProtection="1">
      <alignment horizontal="center" vertical="center" wrapText="1"/>
      <protection locked="0"/>
    </xf>
    <xf numFmtId="166" fontId="10" fillId="0" borderId="13" xfId="2" applyNumberFormat="1" applyFont="1" applyFill="1" applyBorder="1" applyAlignment="1" applyProtection="1">
      <alignment horizontal="center" vertical="center" wrapText="1"/>
      <protection locked="0"/>
    </xf>
    <xf numFmtId="0" fontId="16" fillId="0" borderId="0" xfId="0" applyFont="1" applyAlignment="1">
      <alignment wrapText="1"/>
    </xf>
    <xf numFmtId="4" fontId="7" fillId="0" borderId="0" xfId="0" applyNumberFormat="1" applyFont="1" applyAlignment="1">
      <alignment horizontal="center" vertical="center"/>
    </xf>
    <xf numFmtId="4" fontId="10" fillId="0" borderId="3" xfId="0" applyNumberFormat="1" applyFont="1" applyFill="1" applyBorder="1" applyAlignment="1">
      <alignment horizontal="center" vertical="center" wrapText="1"/>
    </xf>
    <xf numFmtId="4" fontId="7" fillId="0" borderId="3" xfId="0" applyNumberFormat="1" applyFont="1" applyFill="1" applyBorder="1" applyAlignment="1">
      <alignment horizontal="center" vertical="center" wrapText="1"/>
    </xf>
    <xf numFmtId="4" fontId="7" fillId="0" borderId="3" xfId="0" applyNumberFormat="1" applyFont="1" applyFill="1" applyBorder="1" applyAlignment="1">
      <alignment horizontal="center" vertical="center"/>
    </xf>
    <xf numFmtId="4" fontId="7" fillId="0" borderId="3" xfId="0" applyNumberFormat="1" applyFont="1" applyFill="1" applyBorder="1" applyAlignment="1" applyProtection="1">
      <alignment horizontal="center" vertical="center" wrapText="1"/>
      <protection hidden="1"/>
    </xf>
    <xf numFmtId="168" fontId="10" fillId="0" borderId="3" xfId="0" applyNumberFormat="1" applyFont="1" applyFill="1" applyBorder="1" applyAlignment="1" applyProtection="1">
      <alignment horizontal="center" vertical="center" wrapText="1"/>
      <protection hidden="1"/>
    </xf>
    <xf numFmtId="4" fontId="10" fillId="0" borderId="3" xfId="2" applyNumberFormat="1" applyFont="1" applyFill="1" applyBorder="1" applyAlignment="1" applyProtection="1">
      <alignment horizontal="center" vertical="center" wrapText="1"/>
      <protection locked="0"/>
    </xf>
    <xf numFmtId="4" fontId="12" fillId="0" borderId="3" xfId="0" applyNumberFormat="1" applyFont="1" applyFill="1" applyBorder="1" applyAlignment="1">
      <alignment horizontal="center" vertical="center" wrapText="1"/>
    </xf>
    <xf numFmtId="4" fontId="10" fillId="0" borderId="3" xfId="0" applyNumberFormat="1" applyFont="1" applyFill="1" applyBorder="1" applyAlignment="1" applyProtection="1">
      <alignment horizontal="center" vertical="center" wrapText="1"/>
      <protection hidden="1"/>
    </xf>
    <xf numFmtId="4" fontId="10" fillId="0" borderId="3" xfId="0" applyNumberFormat="1" applyFont="1" applyFill="1" applyBorder="1" applyAlignment="1">
      <alignment horizontal="center" vertical="center"/>
    </xf>
    <xf numFmtId="4" fontId="7" fillId="0" borderId="7" xfId="0" applyNumberFormat="1" applyFont="1" applyBorder="1" applyAlignment="1">
      <alignment horizontal="center" vertical="center"/>
    </xf>
    <xf numFmtId="4" fontId="7" fillId="0" borderId="0" xfId="0" applyNumberFormat="1" applyFont="1" applyBorder="1" applyAlignment="1">
      <alignment horizontal="center" vertical="center"/>
    </xf>
  </cellXfs>
  <cellStyles count="8">
    <cellStyle name="Гиперссылка" xfId="1" builtinId="8"/>
    <cellStyle name="Денежный" xfId="5" builtinId="4"/>
    <cellStyle name="Обычный" xfId="0" builtinId="0"/>
    <cellStyle name="Обычный 12" xfId="7"/>
    <cellStyle name="Обычный 3 2" xfId="6"/>
    <cellStyle name="Обычный_Исполнительный аппарат МРСК Центра и Приволжья" xfId="2"/>
    <cellStyle name="Финансовый" xfId="4" builtinId="3"/>
    <cellStyle name="Финансовый 2 2 2" xfId="3"/>
  </cellStyles>
  <dxfs count="62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120</xdr:row>
          <xdr:rowOff>0</xdr:rowOff>
        </xdr:from>
        <xdr:to>
          <xdr:col>7</xdr:col>
          <xdr:colOff>304800</xdr:colOff>
          <xdr:row>151</xdr:row>
          <xdr:rowOff>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G161"/>
  <sheetViews>
    <sheetView tabSelected="1" view="pageBreakPreview" zoomScaleNormal="100" zoomScaleSheetLayoutView="100" workbookViewId="0">
      <pane xSplit="7" ySplit="8" topLeftCell="N70" activePane="bottomRight" state="frozen"/>
      <selection pane="topRight" activeCell="H1" sqref="H1"/>
      <selection pane="bottomLeft" activeCell="A9" sqref="A9"/>
      <selection pane="bottomRight" activeCell="P54" sqref="P54"/>
    </sheetView>
  </sheetViews>
  <sheetFormatPr defaultColWidth="4.7109375" defaultRowHeight="23.25" x14ac:dyDescent="0.35"/>
  <cols>
    <col min="1" max="1" width="7.7109375" style="2" customWidth="1"/>
    <col min="2" max="2" width="7.42578125" style="2" customWidth="1"/>
    <col min="3" max="3" width="34.85546875" style="2" customWidth="1"/>
    <col min="4" max="4" width="10" style="2" customWidth="1"/>
    <col min="5" max="5" width="23.85546875" style="2" customWidth="1"/>
    <col min="6" max="6" width="7.7109375" style="2" customWidth="1"/>
    <col min="7" max="7" width="53.7109375" style="31" customWidth="1"/>
    <col min="8" max="8" width="14.42578125" style="2" customWidth="1"/>
    <col min="9" max="9" width="13.5703125" style="2" customWidth="1"/>
    <col min="10" max="10" width="8.42578125" style="2" customWidth="1"/>
    <col min="11" max="11" width="19.28515625" style="2" customWidth="1"/>
    <col min="12" max="12" width="10.140625" style="2" customWidth="1"/>
    <col min="13" max="13" width="19.85546875" style="2" customWidth="1"/>
    <col min="14" max="14" width="25.140625" style="2" customWidth="1"/>
    <col min="15" max="15" width="19.5703125" style="2" customWidth="1"/>
    <col min="16" max="16" width="19" style="2" customWidth="1"/>
    <col min="17" max="17" width="19.42578125" style="2" customWidth="1"/>
    <col min="18" max="18" width="19.28515625" style="2" customWidth="1"/>
    <col min="19" max="19" width="18.140625" style="2" customWidth="1"/>
    <col min="20" max="20" width="17.7109375" style="2" customWidth="1"/>
    <col min="21" max="21" width="18.140625" style="2" customWidth="1"/>
    <col min="22" max="23" width="19" style="2" customWidth="1"/>
    <col min="24" max="24" width="47" style="2" customWidth="1"/>
    <col min="25" max="25" width="34.5703125" style="2" customWidth="1"/>
    <col min="26" max="26" width="27.140625" style="2" customWidth="1"/>
    <col min="27" max="27" width="19.5703125" style="2" customWidth="1"/>
    <col min="28" max="28" width="20.85546875" style="2" customWidth="1"/>
    <col min="29" max="29" width="24.42578125" style="2" customWidth="1"/>
    <col min="30" max="30" width="13.42578125" style="2" customWidth="1"/>
    <col min="31" max="31" width="24.140625" style="2" customWidth="1"/>
    <col min="32" max="32" width="23.28515625" style="2" customWidth="1"/>
    <col min="33" max="33" width="49.140625" style="2" customWidth="1"/>
    <col min="34" max="34" width="10.28515625" style="2" customWidth="1"/>
    <col min="35" max="35" width="8.42578125" style="2" customWidth="1"/>
    <col min="36" max="36" width="7.7109375" style="2" customWidth="1"/>
    <col min="37" max="37" width="8.7109375" style="2" customWidth="1"/>
    <col min="38" max="38" width="25.28515625" style="2" customWidth="1"/>
    <col min="39" max="39" width="10.28515625" style="2" customWidth="1"/>
    <col min="40" max="41" width="21.140625" style="2" customWidth="1"/>
    <col min="42" max="42" width="20.85546875" style="2" customWidth="1"/>
    <col min="43" max="43" width="12.85546875" style="2" customWidth="1"/>
    <col min="44" max="44" width="5.85546875" style="2" customWidth="1"/>
    <col min="45" max="45" width="14.85546875" style="2" customWidth="1"/>
    <col min="46" max="46" width="39.42578125" style="2" customWidth="1"/>
    <col min="47" max="47" width="18.5703125" style="2" customWidth="1"/>
    <col min="48" max="48" width="18.140625" style="2" customWidth="1"/>
    <col min="49" max="49" width="14.5703125" style="2" customWidth="1"/>
    <col min="50" max="50" width="19.85546875" style="2" customWidth="1"/>
    <col min="51" max="51" width="21.42578125" style="2" customWidth="1"/>
    <col min="52" max="52" width="19.140625" style="2" customWidth="1"/>
    <col min="53" max="53" width="4.85546875" style="2" customWidth="1"/>
    <col min="54" max="54" width="48.42578125" style="31" customWidth="1"/>
    <col min="55" max="55" width="69.5703125" style="2" customWidth="1"/>
    <col min="56" max="58" width="4.7109375" style="3"/>
    <col min="59" max="59" width="62.5703125" style="3" customWidth="1"/>
    <col min="60" max="16384" width="4.7109375" style="3"/>
  </cols>
  <sheetData>
    <row r="1" spans="1:55" x14ac:dyDescent="0.35">
      <c r="A1" s="1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0"/>
    </row>
    <row r="3" spans="1:55" x14ac:dyDescent="0.35">
      <c r="A3" s="158" t="s">
        <v>186</v>
      </c>
      <c r="B3" s="159"/>
      <c r="C3" s="159"/>
      <c r="D3" s="159"/>
      <c r="E3" s="159"/>
      <c r="F3" s="159"/>
      <c r="G3" s="159"/>
      <c r="H3" s="160"/>
      <c r="I3" s="160"/>
      <c r="J3" s="160"/>
      <c r="K3" s="160"/>
      <c r="L3" s="160"/>
      <c r="M3" s="160"/>
      <c r="N3" s="160"/>
      <c r="O3" s="160"/>
      <c r="P3" s="160"/>
      <c r="Q3" s="177"/>
    </row>
    <row r="5" spans="1:55" ht="99.75" customHeight="1" x14ac:dyDescent="0.35">
      <c r="A5" s="140" t="s">
        <v>0</v>
      </c>
      <c r="B5" s="140" t="s">
        <v>1</v>
      </c>
      <c r="C5" s="143" t="s">
        <v>2</v>
      </c>
      <c r="D5" s="144"/>
      <c r="E5" s="140" t="s">
        <v>3</v>
      </c>
      <c r="F5" s="140" t="s">
        <v>4</v>
      </c>
      <c r="G5" s="140" t="s">
        <v>5</v>
      </c>
      <c r="H5" s="140" t="s">
        <v>6</v>
      </c>
      <c r="I5" s="140" t="s">
        <v>7</v>
      </c>
      <c r="J5" s="140" t="s">
        <v>8</v>
      </c>
      <c r="K5" s="140" t="s">
        <v>9</v>
      </c>
      <c r="L5" s="140" t="s">
        <v>10</v>
      </c>
      <c r="M5" s="140" t="s">
        <v>11</v>
      </c>
      <c r="N5" s="140" t="s">
        <v>12</v>
      </c>
      <c r="O5" s="136" t="s">
        <v>13</v>
      </c>
      <c r="P5" s="136" t="s">
        <v>14</v>
      </c>
      <c r="Q5" s="145" t="s">
        <v>15</v>
      </c>
      <c r="R5" s="146"/>
      <c r="S5" s="146"/>
      <c r="T5" s="146"/>
      <c r="U5" s="146"/>
      <c r="V5" s="147"/>
      <c r="W5" s="131"/>
      <c r="X5" s="140" t="s">
        <v>16</v>
      </c>
      <c r="Y5" s="140" t="s">
        <v>17</v>
      </c>
      <c r="Z5" s="140" t="s">
        <v>18</v>
      </c>
      <c r="AA5" s="135" t="s">
        <v>19</v>
      </c>
      <c r="AB5" s="135" t="s">
        <v>20</v>
      </c>
      <c r="AC5" s="143" t="s">
        <v>21</v>
      </c>
      <c r="AD5" s="154"/>
      <c r="AE5" s="154"/>
      <c r="AF5" s="144"/>
      <c r="AG5" s="143" t="s">
        <v>22</v>
      </c>
      <c r="AH5" s="154"/>
      <c r="AI5" s="154"/>
      <c r="AJ5" s="154"/>
      <c r="AK5" s="154"/>
      <c r="AL5" s="154"/>
      <c r="AM5" s="154"/>
      <c r="AN5" s="154"/>
      <c r="AO5" s="154"/>
      <c r="AP5" s="144"/>
      <c r="AQ5" s="140" t="s">
        <v>23</v>
      </c>
      <c r="AR5" s="140" t="s">
        <v>24</v>
      </c>
      <c r="AS5" s="155" t="s">
        <v>25</v>
      </c>
      <c r="AT5" s="156"/>
      <c r="AU5" s="156"/>
      <c r="AV5" s="156"/>
      <c r="AW5" s="156"/>
      <c r="AX5" s="156"/>
      <c r="AY5" s="156"/>
      <c r="AZ5" s="157"/>
      <c r="BA5" s="140" t="s">
        <v>26</v>
      </c>
      <c r="BB5" s="140" t="s">
        <v>27</v>
      </c>
      <c r="BC5" s="151" t="s">
        <v>28</v>
      </c>
    </row>
    <row r="6" spans="1:55" ht="51" customHeight="1" x14ac:dyDescent="0.35">
      <c r="A6" s="141"/>
      <c r="B6" s="141"/>
      <c r="C6" s="140" t="s">
        <v>29</v>
      </c>
      <c r="D6" s="140" t="s">
        <v>30</v>
      </c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37"/>
      <c r="P6" s="137"/>
      <c r="Q6" s="148"/>
      <c r="R6" s="149"/>
      <c r="S6" s="149"/>
      <c r="T6" s="149"/>
      <c r="U6" s="149"/>
      <c r="V6" s="150"/>
      <c r="W6" s="132"/>
      <c r="X6" s="141"/>
      <c r="Y6" s="141"/>
      <c r="Z6" s="141"/>
      <c r="AA6" s="135"/>
      <c r="AB6" s="135"/>
      <c r="AC6" s="140" t="s">
        <v>31</v>
      </c>
      <c r="AD6" s="140" t="s">
        <v>32</v>
      </c>
      <c r="AE6" s="140" t="s">
        <v>33</v>
      </c>
      <c r="AF6" s="140" t="s">
        <v>34</v>
      </c>
      <c r="AG6" s="140" t="s">
        <v>35</v>
      </c>
      <c r="AH6" s="140" t="s">
        <v>36</v>
      </c>
      <c r="AI6" s="143" t="s">
        <v>37</v>
      </c>
      <c r="AJ6" s="144"/>
      <c r="AK6" s="140" t="s">
        <v>38</v>
      </c>
      <c r="AL6" s="143" t="s">
        <v>39</v>
      </c>
      <c r="AM6" s="144"/>
      <c r="AN6" s="136" t="s">
        <v>40</v>
      </c>
      <c r="AO6" s="140" t="s">
        <v>41</v>
      </c>
      <c r="AP6" s="163" t="s">
        <v>42</v>
      </c>
      <c r="AQ6" s="141"/>
      <c r="AR6" s="141"/>
      <c r="AS6" s="151" t="s">
        <v>43</v>
      </c>
      <c r="AT6" s="151" t="s">
        <v>44</v>
      </c>
      <c r="AU6" s="151" t="s">
        <v>45</v>
      </c>
      <c r="AV6" s="151" t="s">
        <v>46</v>
      </c>
      <c r="AW6" s="151" t="s">
        <v>47</v>
      </c>
      <c r="AX6" s="161" t="s">
        <v>48</v>
      </c>
      <c r="AY6" s="161" t="s">
        <v>49</v>
      </c>
      <c r="AZ6" s="151" t="s">
        <v>50</v>
      </c>
      <c r="BA6" s="141"/>
      <c r="BB6" s="141"/>
      <c r="BC6" s="152"/>
    </row>
    <row r="7" spans="1:55" ht="51" customHeight="1" x14ac:dyDescent="0.35">
      <c r="A7" s="142"/>
      <c r="B7" s="142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38"/>
      <c r="P7" s="138"/>
      <c r="Q7" s="4">
        <v>2026</v>
      </c>
      <c r="R7" s="4">
        <v>2027</v>
      </c>
      <c r="S7" s="4">
        <v>2028</v>
      </c>
      <c r="T7" s="4">
        <v>2029</v>
      </c>
      <c r="U7" s="4">
        <v>2030</v>
      </c>
      <c r="V7" s="4">
        <v>2031</v>
      </c>
      <c r="W7" s="133"/>
      <c r="X7" s="142"/>
      <c r="Y7" s="142"/>
      <c r="Z7" s="142"/>
      <c r="AA7" s="135"/>
      <c r="AB7" s="135"/>
      <c r="AC7" s="142"/>
      <c r="AD7" s="142"/>
      <c r="AE7" s="142"/>
      <c r="AF7" s="142"/>
      <c r="AG7" s="142"/>
      <c r="AH7" s="142"/>
      <c r="AI7" s="5" t="s">
        <v>51</v>
      </c>
      <c r="AJ7" s="5" t="s">
        <v>52</v>
      </c>
      <c r="AK7" s="142"/>
      <c r="AL7" s="5" t="s">
        <v>53</v>
      </c>
      <c r="AM7" s="5" t="s">
        <v>52</v>
      </c>
      <c r="AN7" s="138"/>
      <c r="AO7" s="142"/>
      <c r="AP7" s="164"/>
      <c r="AQ7" s="142"/>
      <c r="AR7" s="142"/>
      <c r="AS7" s="153"/>
      <c r="AT7" s="153"/>
      <c r="AU7" s="153"/>
      <c r="AV7" s="153"/>
      <c r="AW7" s="153"/>
      <c r="AX7" s="162"/>
      <c r="AY7" s="162"/>
      <c r="AZ7" s="153"/>
      <c r="BA7" s="142"/>
      <c r="BB7" s="142"/>
      <c r="BC7" s="153"/>
    </row>
    <row r="8" spans="1:55" x14ac:dyDescent="0.35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  <c r="L8" s="6">
        <v>12</v>
      </c>
      <c r="M8" s="6">
        <v>13</v>
      </c>
      <c r="N8" s="6">
        <v>14</v>
      </c>
      <c r="O8" s="6">
        <v>15</v>
      </c>
      <c r="P8" s="6">
        <v>16</v>
      </c>
      <c r="Q8" s="6">
        <v>17</v>
      </c>
      <c r="R8" s="6">
        <v>18</v>
      </c>
      <c r="S8" s="6">
        <v>19</v>
      </c>
      <c r="T8" s="6"/>
      <c r="U8" s="6"/>
      <c r="V8" s="6">
        <v>20</v>
      </c>
      <c r="W8" s="6"/>
      <c r="X8" s="6">
        <v>21</v>
      </c>
      <c r="Y8" s="6">
        <v>22</v>
      </c>
      <c r="Z8" s="6">
        <v>23</v>
      </c>
      <c r="AA8" s="6">
        <v>24</v>
      </c>
      <c r="AB8" s="6">
        <v>25</v>
      </c>
      <c r="AC8" s="6">
        <v>26</v>
      </c>
      <c r="AD8" s="6">
        <v>27</v>
      </c>
      <c r="AE8" s="6">
        <v>28</v>
      </c>
      <c r="AF8" s="6">
        <v>29</v>
      </c>
      <c r="AG8" s="6">
        <v>30</v>
      </c>
      <c r="AH8" s="6">
        <v>31</v>
      </c>
      <c r="AI8" s="6">
        <v>32</v>
      </c>
      <c r="AJ8" s="6">
        <v>33</v>
      </c>
      <c r="AK8" s="6">
        <v>34</v>
      </c>
      <c r="AL8" s="6">
        <v>35</v>
      </c>
      <c r="AM8" s="6">
        <v>36</v>
      </c>
      <c r="AN8" s="6">
        <v>37</v>
      </c>
      <c r="AO8" s="6">
        <v>38</v>
      </c>
      <c r="AP8" s="6">
        <v>39</v>
      </c>
      <c r="AQ8" s="6">
        <v>40</v>
      </c>
      <c r="AR8" s="6">
        <v>41</v>
      </c>
      <c r="AS8" s="6">
        <v>42</v>
      </c>
      <c r="AT8" s="6">
        <v>43</v>
      </c>
      <c r="AU8" s="6">
        <v>44</v>
      </c>
      <c r="AV8" s="6">
        <v>45</v>
      </c>
      <c r="AW8" s="6">
        <v>46</v>
      </c>
      <c r="AX8" s="6">
        <v>47</v>
      </c>
      <c r="AY8" s="6">
        <v>48</v>
      </c>
      <c r="AZ8" s="6">
        <v>49</v>
      </c>
      <c r="BA8" s="6">
        <v>50</v>
      </c>
      <c r="BB8" s="6">
        <v>51</v>
      </c>
      <c r="BC8" s="6">
        <v>52</v>
      </c>
    </row>
    <row r="9" spans="1:55" s="83" customFormat="1" ht="194.25" customHeight="1" x14ac:dyDescent="0.35">
      <c r="A9" s="44">
        <v>7</v>
      </c>
      <c r="B9" s="13">
        <v>1</v>
      </c>
      <c r="C9" s="44" t="s">
        <v>54</v>
      </c>
      <c r="D9" s="44" t="s">
        <v>55</v>
      </c>
      <c r="E9" s="44" t="s">
        <v>56</v>
      </c>
      <c r="F9" s="44">
        <v>1</v>
      </c>
      <c r="G9" s="44" t="s">
        <v>57</v>
      </c>
      <c r="H9" s="44" t="s">
        <v>58</v>
      </c>
      <c r="I9" s="44" t="s">
        <v>59</v>
      </c>
      <c r="J9" s="67">
        <v>1</v>
      </c>
      <c r="K9" s="44"/>
      <c r="L9" s="44" t="s">
        <v>60</v>
      </c>
      <c r="M9" s="44" t="s">
        <v>61</v>
      </c>
      <c r="N9" s="44" t="s">
        <v>62</v>
      </c>
      <c r="O9" s="48">
        <v>6538.5720000000001</v>
      </c>
      <c r="P9" s="176">
        <v>7977.0578400000004</v>
      </c>
      <c r="Q9" s="167">
        <v>3988.53</v>
      </c>
      <c r="R9" s="48">
        <v>3988.53</v>
      </c>
      <c r="S9" s="45">
        <v>0</v>
      </c>
      <c r="T9" s="45">
        <v>0</v>
      </c>
      <c r="U9" s="45">
        <v>0</v>
      </c>
      <c r="V9" s="45">
        <v>0</v>
      </c>
      <c r="W9" s="45">
        <f>SUM(Q9:V9)-P9</f>
        <v>2.1600000000034925E-3</v>
      </c>
      <c r="X9" s="44" t="s">
        <v>63</v>
      </c>
      <c r="Y9" s="7" t="s">
        <v>64</v>
      </c>
      <c r="Z9" s="7" t="s">
        <v>65</v>
      </c>
      <c r="AA9" s="8">
        <v>46203</v>
      </c>
      <c r="AB9" s="8">
        <v>46234</v>
      </c>
      <c r="AC9" s="9"/>
      <c r="AD9" s="9"/>
      <c r="AE9" s="9"/>
      <c r="AF9" s="9"/>
      <c r="AG9" s="7" t="s">
        <v>57</v>
      </c>
      <c r="AH9" s="7" t="s">
        <v>66</v>
      </c>
      <c r="AI9" s="7">
        <v>876</v>
      </c>
      <c r="AJ9" s="7" t="s">
        <v>67</v>
      </c>
      <c r="AK9" s="7">
        <v>1</v>
      </c>
      <c r="AL9" s="7">
        <v>27000000000</v>
      </c>
      <c r="AM9" s="7" t="s">
        <v>68</v>
      </c>
      <c r="AN9" s="8">
        <v>46234</v>
      </c>
      <c r="AO9" s="8">
        <v>46234</v>
      </c>
      <c r="AP9" s="8">
        <v>46599</v>
      </c>
      <c r="AQ9" s="10" t="s">
        <v>69</v>
      </c>
      <c r="AR9" s="9"/>
      <c r="AS9" s="9"/>
      <c r="AT9" s="9"/>
      <c r="AU9" s="9"/>
      <c r="AV9" s="9"/>
      <c r="AW9" s="9"/>
      <c r="AX9" s="9"/>
      <c r="AY9" s="9"/>
      <c r="AZ9" s="9"/>
      <c r="BA9" s="9"/>
      <c r="BB9" s="6" t="s">
        <v>341</v>
      </c>
      <c r="BC9" s="9"/>
    </row>
    <row r="10" spans="1:55" s="83" customFormat="1" ht="161.25" customHeight="1" x14ac:dyDescent="0.35">
      <c r="A10" s="44">
        <v>7</v>
      </c>
      <c r="B10" s="13">
        <v>2</v>
      </c>
      <c r="C10" s="44" t="s">
        <v>54</v>
      </c>
      <c r="D10" s="44" t="s">
        <v>55</v>
      </c>
      <c r="E10" s="44" t="s">
        <v>70</v>
      </c>
      <c r="F10" s="44">
        <v>1</v>
      </c>
      <c r="G10" s="44" t="s">
        <v>71</v>
      </c>
      <c r="H10" s="44" t="s">
        <v>72</v>
      </c>
      <c r="I10" s="44" t="s">
        <v>73</v>
      </c>
      <c r="J10" s="67">
        <v>2</v>
      </c>
      <c r="K10" s="44"/>
      <c r="L10" s="44" t="s">
        <v>60</v>
      </c>
      <c r="M10" s="44" t="s">
        <v>61</v>
      </c>
      <c r="N10" s="44" t="s">
        <v>62</v>
      </c>
      <c r="O10" s="48">
        <v>4287.16</v>
      </c>
      <c r="P10" s="176">
        <v>5230.3351999999995</v>
      </c>
      <c r="Q10" s="167">
        <v>2092.14</v>
      </c>
      <c r="R10" s="48">
        <v>3138.2</v>
      </c>
      <c r="S10" s="45">
        <v>0</v>
      </c>
      <c r="T10" s="45">
        <v>0</v>
      </c>
      <c r="U10" s="45">
        <v>0</v>
      </c>
      <c r="V10" s="45">
        <v>0</v>
      </c>
      <c r="W10" s="45">
        <f t="shared" ref="W10:W73" si="0">SUM(Q10:V10)-P10</f>
        <v>4.8000000006140908E-3</v>
      </c>
      <c r="X10" s="44" t="s">
        <v>63</v>
      </c>
      <c r="Y10" s="7" t="s">
        <v>64</v>
      </c>
      <c r="Z10" s="7" t="s">
        <v>65</v>
      </c>
      <c r="AA10" s="8">
        <v>46234</v>
      </c>
      <c r="AB10" s="8">
        <v>46265</v>
      </c>
      <c r="AC10" s="9"/>
      <c r="AD10" s="9"/>
      <c r="AE10" s="9"/>
      <c r="AF10" s="9"/>
      <c r="AG10" s="7" t="s">
        <v>74</v>
      </c>
      <c r="AH10" s="7" t="s">
        <v>66</v>
      </c>
      <c r="AI10" s="7">
        <v>876</v>
      </c>
      <c r="AJ10" s="7" t="s">
        <v>67</v>
      </c>
      <c r="AK10" s="7">
        <v>1</v>
      </c>
      <c r="AL10" s="7">
        <v>27000000000</v>
      </c>
      <c r="AM10" s="7" t="s">
        <v>68</v>
      </c>
      <c r="AN10" s="8" t="s">
        <v>75</v>
      </c>
      <c r="AO10" s="8" t="s">
        <v>75</v>
      </c>
      <c r="AP10" s="8" t="s">
        <v>76</v>
      </c>
      <c r="AQ10" s="10" t="s">
        <v>69</v>
      </c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6" t="s">
        <v>342</v>
      </c>
      <c r="BC10" s="9"/>
    </row>
    <row r="11" spans="1:55" s="11" customFormat="1" ht="256.5" customHeight="1" x14ac:dyDescent="0.35">
      <c r="A11" s="44">
        <v>7</v>
      </c>
      <c r="B11" s="13">
        <v>3</v>
      </c>
      <c r="C11" s="44" t="s">
        <v>54</v>
      </c>
      <c r="D11" s="44" t="s">
        <v>55</v>
      </c>
      <c r="E11" s="44" t="s">
        <v>70</v>
      </c>
      <c r="F11" s="44">
        <v>1</v>
      </c>
      <c r="G11" s="44" t="s">
        <v>77</v>
      </c>
      <c r="H11" s="55" t="s">
        <v>78</v>
      </c>
      <c r="I11" s="55" t="s">
        <v>79</v>
      </c>
      <c r="J11" s="67">
        <v>1</v>
      </c>
      <c r="K11" s="44" t="s">
        <v>80</v>
      </c>
      <c r="L11" s="44" t="s">
        <v>60</v>
      </c>
      <c r="M11" s="44" t="s">
        <v>61</v>
      </c>
      <c r="N11" s="44" t="s">
        <v>62</v>
      </c>
      <c r="O11" s="48">
        <v>704.32750999999996</v>
      </c>
      <c r="P11" s="176">
        <v>704.32750999999996</v>
      </c>
      <c r="Q11" s="167">
        <v>704.32750999999996</v>
      </c>
      <c r="R11" s="48">
        <v>0</v>
      </c>
      <c r="S11" s="45">
        <v>0</v>
      </c>
      <c r="T11" s="45">
        <v>0</v>
      </c>
      <c r="U11" s="45">
        <v>0</v>
      </c>
      <c r="V11" s="45">
        <v>0</v>
      </c>
      <c r="W11" s="45">
        <f t="shared" si="0"/>
        <v>0</v>
      </c>
      <c r="X11" s="44" t="s">
        <v>63</v>
      </c>
      <c r="Y11" s="7" t="s">
        <v>64</v>
      </c>
      <c r="Z11" s="44" t="s">
        <v>65</v>
      </c>
      <c r="AA11" s="52">
        <v>46053</v>
      </c>
      <c r="AB11" s="52">
        <v>46081</v>
      </c>
      <c r="AC11" s="6"/>
      <c r="AD11" s="6"/>
      <c r="AE11" s="6"/>
      <c r="AF11" s="6"/>
      <c r="AG11" s="44" t="s">
        <v>81</v>
      </c>
      <c r="AH11" s="44" t="s">
        <v>66</v>
      </c>
      <c r="AI11" s="44">
        <v>876</v>
      </c>
      <c r="AJ11" s="44" t="s">
        <v>67</v>
      </c>
      <c r="AK11" s="44">
        <v>1</v>
      </c>
      <c r="AL11" s="44">
        <v>27000000000</v>
      </c>
      <c r="AM11" s="44" t="s">
        <v>68</v>
      </c>
      <c r="AN11" s="52">
        <v>46112</v>
      </c>
      <c r="AO11" s="52">
        <v>46112</v>
      </c>
      <c r="AP11" s="52">
        <v>46477</v>
      </c>
      <c r="AQ11" s="68" t="s">
        <v>69</v>
      </c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 t="s">
        <v>343</v>
      </c>
      <c r="BC11" s="6"/>
    </row>
    <row r="12" spans="1:55" s="11" customFormat="1" ht="374.25" customHeight="1" x14ac:dyDescent="0.35">
      <c r="A12" s="12">
        <v>7</v>
      </c>
      <c r="B12" s="13">
        <v>4</v>
      </c>
      <c r="C12" s="12" t="s">
        <v>54</v>
      </c>
      <c r="D12" s="12" t="s">
        <v>183</v>
      </c>
      <c r="E12" s="14" t="s">
        <v>70</v>
      </c>
      <c r="F12" s="12">
        <v>1</v>
      </c>
      <c r="G12" s="12" t="s">
        <v>325</v>
      </c>
      <c r="H12" s="12" t="s">
        <v>185</v>
      </c>
      <c r="I12" s="12" t="s">
        <v>185</v>
      </c>
      <c r="J12" s="14">
        <v>2</v>
      </c>
      <c r="K12" s="15"/>
      <c r="L12" s="12" t="s">
        <v>60</v>
      </c>
      <c r="M12" s="12" t="s">
        <v>155</v>
      </c>
      <c r="N12" s="12" t="s">
        <v>62</v>
      </c>
      <c r="O12" s="16">
        <v>570</v>
      </c>
      <c r="P12" s="176">
        <v>695.4</v>
      </c>
      <c r="Q12" s="168">
        <f>P12</f>
        <v>695.4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45">
        <f t="shared" si="0"/>
        <v>0</v>
      </c>
      <c r="X12" s="12" t="s">
        <v>90</v>
      </c>
      <c r="Y12" s="7" t="s">
        <v>64</v>
      </c>
      <c r="Z12" s="12" t="s">
        <v>65</v>
      </c>
      <c r="AA12" s="18">
        <v>46234</v>
      </c>
      <c r="AB12" s="18">
        <v>46265</v>
      </c>
      <c r="AC12" s="18"/>
      <c r="AD12" s="19"/>
      <c r="AE12" s="20"/>
      <c r="AF12" s="20"/>
      <c r="AG12" s="12" t="s">
        <v>184</v>
      </c>
      <c r="AH12" s="12" t="s">
        <v>66</v>
      </c>
      <c r="AI12" s="12">
        <v>796</v>
      </c>
      <c r="AJ12" s="12" t="s">
        <v>83</v>
      </c>
      <c r="AK12" s="12">
        <v>570</v>
      </c>
      <c r="AL12" s="12">
        <v>27000000000</v>
      </c>
      <c r="AM12" s="12" t="s">
        <v>68</v>
      </c>
      <c r="AN12" s="18">
        <v>46265</v>
      </c>
      <c r="AO12" s="18">
        <v>46295</v>
      </c>
      <c r="AP12" s="18">
        <v>46387</v>
      </c>
      <c r="AQ12" s="21">
        <v>2026</v>
      </c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2" t="s">
        <v>344</v>
      </c>
      <c r="BC12" s="19"/>
    </row>
    <row r="13" spans="1:55" s="11" customFormat="1" ht="164.25" customHeight="1" x14ac:dyDescent="0.35">
      <c r="A13" s="12">
        <v>7</v>
      </c>
      <c r="B13" s="13">
        <v>5</v>
      </c>
      <c r="C13" s="12" t="s">
        <v>54</v>
      </c>
      <c r="D13" s="12" t="s">
        <v>183</v>
      </c>
      <c r="E13" s="12" t="s">
        <v>70</v>
      </c>
      <c r="F13" s="12">
        <v>1</v>
      </c>
      <c r="G13" s="12" t="s">
        <v>192</v>
      </c>
      <c r="H13" s="14" t="s">
        <v>193</v>
      </c>
      <c r="I13" s="22" t="s">
        <v>194</v>
      </c>
      <c r="J13" s="23">
        <v>2</v>
      </c>
      <c r="K13" s="24"/>
      <c r="L13" s="12" t="s">
        <v>60</v>
      </c>
      <c r="M13" s="12" t="s">
        <v>95</v>
      </c>
      <c r="N13" s="12" t="s">
        <v>62</v>
      </c>
      <c r="O13" s="16">
        <v>294</v>
      </c>
      <c r="P13" s="176">
        <v>358.68</v>
      </c>
      <c r="Q13" s="168">
        <f>P13</f>
        <v>358.68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45">
        <f t="shared" si="0"/>
        <v>0</v>
      </c>
      <c r="X13" s="12" t="s">
        <v>189</v>
      </c>
      <c r="Y13" s="12" t="s">
        <v>318</v>
      </c>
      <c r="Z13" s="12" t="s">
        <v>65</v>
      </c>
      <c r="AA13" s="18">
        <v>46053</v>
      </c>
      <c r="AB13" s="18">
        <v>46081</v>
      </c>
      <c r="AC13" s="25"/>
      <c r="AD13" s="19"/>
      <c r="AE13" s="20"/>
      <c r="AF13" s="20"/>
      <c r="AG13" s="12" t="s">
        <v>195</v>
      </c>
      <c r="AH13" s="12" t="s">
        <v>66</v>
      </c>
      <c r="AI13" s="12">
        <v>876</v>
      </c>
      <c r="AJ13" s="12" t="s">
        <v>67</v>
      </c>
      <c r="AK13" s="12">
        <v>1</v>
      </c>
      <c r="AL13" s="12">
        <v>27000000000</v>
      </c>
      <c r="AM13" s="12" t="s">
        <v>68</v>
      </c>
      <c r="AN13" s="18">
        <v>46081</v>
      </c>
      <c r="AO13" s="18">
        <v>46081</v>
      </c>
      <c r="AP13" s="18">
        <v>46387</v>
      </c>
      <c r="AQ13" s="21">
        <v>2026</v>
      </c>
      <c r="AR13" s="26"/>
      <c r="AS13" s="24"/>
      <c r="AT13" s="24"/>
      <c r="AU13" s="24"/>
      <c r="AV13" s="27"/>
      <c r="AW13" s="28"/>
      <c r="AX13" s="29"/>
      <c r="AY13" s="24"/>
      <c r="AZ13" s="24"/>
      <c r="BA13" s="24"/>
      <c r="BB13" s="35" t="s">
        <v>345</v>
      </c>
      <c r="BC13" s="19"/>
    </row>
    <row r="14" spans="1:55" s="11" customFormat="1" ht="331.5" customHeight="1" x14ac:dyDescent="0.35">
      <c r="A14" s="12">
        <v>7</v>
      </c>
      <c r="B14" s="13">
        <v>6</v>
      </c>
      <c r="C14" s="12" t="s">
        <v>54</v>
      </c>
      <c r="D14" s="12" t="s">
        <v>183</v>
      </c>
      <c r="E14" s="12" t="s">
        <v>70</v>
      </c>
      <c r="F14" s="12">
        <v>1</v>
      </c>
      <c r="G14" s="12" t="s">
        <v>326</v>
      </c>
      <c r="H14" s="14" t="s">
        <v>193</v>
      </c>
      <c r="I14" s="22" t="s">
        <v>194</v>
      </c>
      <c r="J14" s="23">
        <v>2</v>
      </c>
      <c r="K14" s="24"/>
      <c r="L14" s="12" t="s">
        <v>60</v>
      </c>
      <c r="M14" s="12" t="s">
        <v>95</v>
      </c>
      <c r="N14" s="12" t="s">
        <v>62</v>
      </c>
      <c r="O14" s="16">
        <v>350</v>
      </c>
      <c r="P14" s="176">
        <v>427</v>
      </c>
      <c r="Q14" s="169">
        <f>P14</f>
        <v>427</v>
      </c>
      <c r="R14" s="81">
        <v>0</v>
      </c>
      <c r="S14" s="17">
        <v>0</v>
      </c>
      <c r="T14" s="17">
        <v>0</v>
      </c>
      <c r="U14" s="17">
        <v>0</v>
      </c>
      <c r="V14" s="17">
        <v>0</v>
      </c>
      <c r="W14" s="45">
        <f t="shared" si="0"/>
        <v>0</v>
      </c>
      <c r="X14" s="12" t="s">
        <v>189</v>
      </c>
      <c r="Y14" s="12" t="s">
        <v>318</v>
      </c>
      <c r="Z14" s="12" t="s">
        <v>65</v>
      </c>
      <c r="AA14" s="18">
        <v>46264</v>
      </c>
      <c r="AB14" s="18">
        <v>46295</v>
      </c>
      <c r="AC14" s="25"/>
      <c r="AD14" s="19"/>
      <c r="AE14" s="20"/>
      <c r="AF14" s="20"/>
      <c r="AG14" s="12" t="s">
        <v>195</v>
      </c>
      <c r="AH14" s="12" t="s">
        <v>66</v>
      </c>
      <c r="AI14" s="12">
        <v>876</v>
      </c>
      <c r="AJ14" s="12" t="s">
        <v>67</v>
      </c>
      <c r="AK14" s="12">
        <v>1</v>
      </c>
      <c r="AL14" s="12">
        <v>27000000000</v>
      </c>
      <c r="AM14" s="12" t="s">
        <v>68</v>
      </c>
      <c r="AN14" s="18">
        <v>46295</v>
      </c>
      <c r="AO14" s="18">
        <v>46296</v>
      </c>
      <c r="AP14" s="18">
        <v>46752</v>
      </c>
      <c r="AQ14" s="21" t="s">
        <v>69</v>
      </c>
      <c r="AR14" s="26"/>
      <c r="AS14" s="24"/>
      <c r="AT14" s="24"/>
      <c r="AU14" s="24"/>
      <c r="AV14" s="27"/>
      <c r="AW14" s="28"/>
      <c r="AX14" s="29"/>
      <c r="AY14" s="24"/>
      <c r="AZ14" s="24"/>
      <c r="BA14" s="24"/>
      <c r="BB14" s="35" t="s">
        <v>345</v>
      </c>
      <c r="BC14" s="19"/>
    </row>
    <row r="15" spans="1:55" s="83" customFormat="1" ht="317.25" customHeight="1" x14ac:dyDescent="0.35">
      <c r="A15" s="12">
        <v>7</v>
      </c>
      <c r="B15" s="13">
        <v>7</v>
      </c>
      <c r="C15" s="12" t="s">
        <v>54</v>
      </c>
      <c r="D15" s="12" t="s">
        <v>183</v>
      </c>
      <c r="E15" s="12" t="s">
        <v>70</v>
      </c>
      <c r="F15" s="12">
        <v>1</v>
      </c>
      <c r="G15" s="12" t="s">
        <v>328</v>
      </c>
      <c r="H15" s="14" t="s">
        <v>193</v>
      </c>
      <c r="I15" s="22" t="s">
        <v>194</v>
      </c>
      <c r="J15" s="23">
        <v>2</v>
      </c>
      <c r="K15" s="117"/>
      <c r="L15" s="12" t="s">
        <v>60</v>
      </c>
      <c r="M15" s="12" t="s">
        <v>95</v>
      </c>
      <c r="N15" s="12" t="s">
        <v>62</v>
      </c>
      <c r="O15" s="16">
        <v>165</v>
      </c>
      <c r="P15" s="176">
        <v>201.3</v>
      </c>
      <c r="Q15" s="169">
        <f>P15</f>
        <v>201.3</v>
      </c>
      <c r="R15" s="81">
        <v>0</v>
      </c>
      <c r="S15" s="17">
        <v>0</v>
      </c>
      <c r="T15" s="17">
        <v>0</v>
      </c>
      <c r="U15" s="17">
        <v>0</v>
      </c>
      <c r="V15" s="17">
        <v>0</v>
      </c>
      <c r="W15" s="45">
        <f t="shared" si="0"/>
        <v>0</v>
      </c>
      <c r="X15" s="12" t="s">
        <v>189</v>
      </c>
      <c r="Y15" s="12" t="s">
        <v>318</v>
      </c>
      <c r="Z15" s="84" t="s">
        <v>65</v>
      </c>
      <c r="AA15" s="85">
        <v>46264</v>
      </c>
      <c r="AB15" s="85">
        <v>46295</v>
      </c>
      <c r="AC15" s="86"/>
      <c r="AD15" s="87"/>
      <c r="AE15" s="88"/>
      <c r="AF15" s="88"/>
      <c r="AG15" s="84" t="s">
        <v>195</v>
      </c>
      <c r="AH15" s="84" t="s">
        <v>66</v>
      </c>
      <c r="AI15" s="84">
        <v>876</v>
      </c>
      <c r="AJ15" s="84" t="s">
        <v>67</v>
      </c>
      <c r="AK15" s="84">
        <v>1</v>
      </c>
      <c r="AL15" s="84">
        <v>27000000000</v>
      </c>
      <c r="AM15" s="84" t="s">
        <v>68</v>
      </c>
      <c r="AN15" s="85">
        <v>46295</v>
      </c>
      <c r="AO15" s="85">
        <v>46310</v>
      </c>
      <c r="AP15" s="85">
        <v>46310</v>
      </c>
      <c r="AQ15" s="89">
        <v>2026</v>
      </c>
      <c r="AR15" s="90"/>
      <c r="AS15" s="91"/>
      <c r="AT15" s="91"/>
      <c r="AU15" s="91"/>
      <c r="AV15" s="92"/>
      <c r="AW15" s="93"/>
      <c r="AX15" s="94"/>
      <c r="AY15" s="91"/>
      <c r="AZ15" s="91"/>
      <c r="BA15" s="91"/>
      <c r="BB15" s="35" t="s">
        <v>345</v>
      </c>
      <c r="BC15" s="87"/>
    </row>
    <row r="16" spans="1:55" s="83" customFormat="1" ht="319.5" customHeight="1" x14ac:dyDescent="0.35">
      <c r="A16" s="12">
        <v>7</v>
      </c>
      <c r="B16" s="13">
        <v>8</v>
      </c>
      <c r="C16" s="12" t="s">
        <v>54</v>
      </c>
      <c r="D16" s="12" t="s">
        <v>183</v>
      </c>
      <c r="E16" s="12" t="s">
        <v>70</v>
      </c>
      <c r="F16" s="12">
        <v>1</v>
      </c>
      <c r="G16" s="12" t="s">
        <v>327</v>
      </c>
      <c r="H16" s="14" t="s">
        <v>193</v>
      </c>
      <c r="I16" s="22" t="s">
        <v>194</v>
      </c>
      <c r="J16" s="23">
        <v>2</v>
      </c>
      <c r="K16" s="117"/>
      <c r="L16" s="12" t="s">
        <v>60</v>
      </c>
      <c r="M16" s="12" t="s">
        <v>95</v>
      </c>
      <c r="N16" s="12" t="s">
        <v>62</v>
      </c>
      <c r="O16" s="16">
        <f>P16/1.22</f>
        <v>163.11475409836066</v>
      </c>
      <c r="P16" s="176">
        <v>199</v>
      </c>
      <c r="Q16" s="169">
        <f>P16</f>
        <v>199</v>
      </c>
      <c r="R16" s="81">
        <v>0</v>
      </c>
      <c r="S16" s="17">
        <v>0</v>
      </c>
      <c r="T16" s="17">
        <v>0</v>
      </c>
      <c r="U16" s="17">
        <v>0</v>
      </c>
      <c r="V16" s="17">
        <v>0</v>
      </c>
      <c r="W16" s="45">
        <f t="shared" si="0"/>
        <v>0</v>
      </c>
      <c r="X16" s="12" t="s">
        <v>189</v>
      </c>
      <c r="Y16" s="12" t="s">
        <v>318</v>
      </c>
      <c r="Z16" s="84" t="s">
        <v>65</v>
      </c>
      <c r="AA16" s="85">
        <v>46111</v>
      </c>
      <c r="AB16" s="85">
        <v>46142</v>
      </c>
      <c r="AC16" s="86"/>
      <c r="AD16" s="87"/>
      <c r="AE16" s="88"/>
      <c r="AF16" s="88"/>
      <c r="AG16" s="84" t="s">
        <v>195</v>
      </c>
      <c r="AH16" s="84" t="s">
        <v>66</v>
      </c>
      <c r="AI16" s="84">
        <v>876</v>
      </c>
      <c r="AJ16" s="84" t="s">
        <v>67</v>
      </c>
      <c r="AK16" s="84">
        <v>1</v>
      </c>
      <c r="AL16" s="84">
        <v>27000000000</v>
      </c>
      <c r="AM16" s="84" t="s">
        <v>68</v>
      </c>
      <c r="AN16" s="85">
        <v>46172</v>
      </c>
      <c r="AO16" s="85">
        <v>46203</v>
      </c>
      <c r="AP16" s="85">
        <v>46203</v>
      </c>
      <c r="AQ16" s="89">
        <v>2026</v>
      </c>
      <c r="AR16" s="90"/>
      <c r="AS16" s="91"/>
      <c r="AT16" s="91"/>
      <c r="AU16" s="91"/>
      <c r="AV16" s="92"/>
      <c r="AW16" s="93"/>
      <c r="AX16" s="94"/>
      <c r="AY16" s="91"/>
      <c r="AZ16" s="91"/>
      <c r="BA16" s="91"/>
      <c r="BB16" s="35" t="s">
        <v>345</v>
      </c>
      <c r="BC16" s="87"/>
    </row>
    <row r="17" spans="1:55" s="11" customFormat="1" ht="232.5" customHeight="1" x14ac:dyDescent="0.35">
      <c r="A17" s="12">
        <v>7</v>
      </c>
      <c r="B17" s="13">
        <v>9</v>
      </c>
      <c r="C17" s="12" t="s">
        <v>54</v>
      </c>
      <c r="D17" s="12" t="s">
        <v>196</v>
      </c>
      <c r="E17" s="12" t="s">
        <v>70</v>
      </c>
      <c r="F17" s="12">
        <v>1</v>
      </c>
      <c r="G17" s="12" t="s">
        <v>330</v>
      </c>
      <c r="H17" s="14" t="s">
        <v>193</v>
      </c>
      <c r="I17" s="30" t="s">
        <v>194</v>
      </c>
      <c r="J17" s="23">
        <v>2</v>
      </c>
      <c r="K17" s="24"/>
      <c r="L17" s="12" t="s">
        <v>60</v>
      </c>
      <c r="M17" s="12" t="s">
        <v>95</v>
      </c>
      <c r="N17" s="12" t="s">
        <v>62</v>
      </c>
      <c r="O17" s="16">
        <v>220</v>
      </c>
      <c r="P17" s="176">
        <v>268.39999999999998</v>
      </c>
      <c r="Q17" s="168">
        <v>134.19999999999999</v>
      </c>
      <c r="R17" s="17">
        <v>134.19999999999999</v>
      </c>
      <c r="S17" s="17">
        <v>0</v>
      </c>
      <c r="T17" s="17">
        <v>0</v>
      </c>
      <c r="U17" s="17">
        <v>0</v>
      </c>
      <c r="V17" s="17">
        <v>0</v>
      </c>
      <c r="W17" s="45">
        <f t="shared" si="0"/>
        <v>0</v>
      </c>
      <c r="X17" s="14" t="s">
        <v>189</v>
      </c>
      <c r="Y17" s="12" t="s">
        <v>318</v>
      </c>
      <c r="Z17" s="12" t="s">
        <v>65</v>
      </c>
      <c r="AA17" s="18">
        <v>46264</v>
      </c>
      <c r="AB17" s="18">
        <v>46295</v>
      </c>
      <c r="AC17" s="14"/>
      <c r="AD17" s="14"/>
      <c r="AE17" s="14"/>
      <c r="AF17" s="14"/>
      <c r="AG17" s="12" t="s">
        <v>197</v>
      </c>
      <c r="AH17" s="12" t="s">
        <v>66</v>
      </c>
      <c r="AI17" s="12">
        <v>876</v>
      </c>
      <c r="AJ17" s="12" t="s">
        <v>198</v>
      </c>
      <c r="AK17" s="12">
        <v>1</v>
      </c>
      <c r="AL17" s="12">
        <v>27000000000</v>
      </c>
      <c r="AM17" s="12" t="s">
        <v>68</v>
      </c>
      <c r="AN17" s="18">
        <v>46295</v>
      </c>
      <c r="AO17" s="18">
        <v>46325</v>
      </c>
      <c r="AP17" s="18">
        <v>46752</v>
      </c>
      <c r="AQ17" s="21" t="s">
        <v>69</v>
      </c>
      <c r="AR17" s="26"/>
      <c r="AS17" s="24"/>
      <c r="AT17" s="24"/>
      <c r="AU17" s="24"/>
      <c r="AV17" s="27"/>
      <c r="AW17" s="28"/>
      <c r="AX17" s="29"/>
      <c r="AY17" s="24"/>
      <c r="AZ17" s="24"/>
      <c r="BA17" s="24"/>
      <c r="BB17" s="35" t="s">
        <v>346</v>
      </c>
      <c r="BC17" s="19"/>
    </row>
    <row r="18" spans="1:55" s="11" customFormat="1" ht="282" customHeight="1" x14ac:dyDescent="0.35">
      <c r="A18" s="12">
        <v>7</v>
      </c>
      <c r="B18" s="13">
        <v>10</v>
      </c>
      <c r="C18" s="12" t="s">
        <v>54</v>
      </c>
      <c r="D18" s="12" t="s">
        <v>183</v>
      </c>
      <c r="E18" s="14" t="s">
        <v>70</v>
      </c>
      <c r="F18" s="12">
        <v>1</v>
      </c>
      <c r="G18" s="12" t="s">
        <v>199</v>
      </c>
      <c r="H18" s="14" t="s">
        <v>193</v>
      </c>
      <c r="I18" s="30" t="s">
        <v>194</v>
      </c>
      <c r="J18" s="23">
        <v>2</v>
      </c>
      <c r="K18" s="15"/>
      <c r="L18" s="12" t="s">
        <v>60</v>
      </c>
      <c r="M18" s="12" t="s">
        <v>95</v>
      </c>
      <c r="N18" s="12" t="s">
        <v>62</v>
      </c>
      <c r="O18" s="16">
        <v>220</v>
      </c>
      <c r="P18" s="176">
        <v>268.39999999999998</v>
      </c>
      <c r="Q18" s="169">
        <f t="shared" ref="Q18:Q27" si="1">P18</f>
        <v>268.39999999999998</v>
      </c>
      <c r="R18" s="81">
        <v>0</v>
      </c>
      <c r="S18" s="17">
        <v>0</v>
      </c>
      <c r="T18" s="17">
        <v>0</v>
      </c>
      <c r="U18" s="17">
        <v>0</v>
      </c>
      <c r="V18" s="17">
        <v>0</v>
      </c>
      <c r="W18" s="45">
        <f t="shared" si="0"/>
        <v>0</v>
      </c>
      <c r="X18" s="14" t="s">
        <v>189</v>
      </c>
      <c r="Y18" s="12" t="s">
        <v>318</v>
      </c>
      <c r="Z18" s="12" t="s">
        <v>65</v>
      </c>
      <c r="AA18" s="18">
        <v>46142</v>
      </c>
      <c r="AB18" s="18">
        <v>46172</v>
      </c>
      <c r="AC18" s="18"/>
      <c r="AD18" s="19"/>
      <c r="AE18" s="20"/>
      <c r="AF18" s="20"/>
      <c r="AG18" s="12" t="s">
        <v>200</v>
      </c>
      <c r="AH18" s="12" t="s">
        <v>66</v>
      </c>
      <c r="AI18" s="12">
        <v>876</v>
      </c>
      <c r="AJ18" s="12" t="s">
        <v>67</v>
      </c>
      <c r="AK18" s="12">
        <v>1</v>
      </c>
      <c r="AL18" s="12">
        <v>27000000000</v>
      </c>
      <c r="AM18" s="12" t="s">
        <v>68</v>
      </c>
      <c r="AN18" s="18">
        <v>46203</v>
      </c>
      <c r="AO18" s="18">
        <v>46203</v>
      </c>
      <c r="AP18" s="18">
        <v>46568</v>
      </c>
      <c r="AQ18" s="21" t="s">
        <v>69</v>
      </c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2" t="s">
        <v>346</v>
      </c>
      <c r="BC18" s="19"/>
    </row>
    <row r="19" spans="1:55" s="11" customFormat="1" ht="258" customHeight="1" x14ac:dyDescent="0.35">
      <c r="A19" s="12">
        <v>7</v>
      </c>
      <c r="B19" s="13">
        <v>11</v>
      </c>
      <c r="C19" s="12" t="s">
        <v>54</v>
      </c>
      <c r="D19" s="12" t="s">
        <v>183</v>
      </c>
      <c r="E19" s="14" t="s">
        <v>70</v>
      </c>
      <c r="F19" s="12">
        <v>1</v>
      </c>
      <c r="G19" s="12" t="s">
        <v>331</v>
      </c>
      <c r="H19" s="14" t="s">
        <v>193</v>
      </c>
      <c r="I19" s="30" t="s">
        <v>194</v>
      </c>
      <c r="J19" s="23">
        <v>2</v>
      </c>
      <c r="K19" s="15"/>
      <c r="L19" s="12" t="s">
        <v>60</v>
      </c>
      <c r="M19" s="12" t="s">
        <v>95</v>
      </c>
      <c r="N19" s="12" t="s">
        <v>62</v>
      </c>
      <c r="O19" s="16">
        <v>154</v>
      </c>
      <c r="P19" s="176">
        <v>187.88</v>
      </c>
      <c r="Q19" s="169">
        <f t="shared" si="1"/>
        <v>187.88</v>
      </c>
      <c r="R19" s="81">
        <v>0</v>
      </c>
      <c r="S19" s="17">
        <v>0</v>
      </c>
      <c r="T19" s="17">
        <v>0</v>
      </c>
      <c r="U19" s="17">
        <v>0</v>
      </c>
      <c r="V19" s="17">
        <v>0</v>
      </c>
      <c r="W19" s="45">
        <f t="shared" si="0"/>
        <v>0</v>
      </c>
      <c r="X19" s="14" t="s">
        <v>189</v>
      </c>
      <c r="Y19" s="12" t="s">
        <v>318</v>
      </c>
      <c r="Z19" s="12" t="s">
        <v>65</v>
      </c>
      <c r="AA19" s="18">
        <v>46142</v>
      </c>
      <c r="AB19" s="18">
        <v>46172</v>
      </c>
      <c r="AC19" s="18"/>
      <c r="AD19" s="19"/>
      <c r="AE19" s="20"/>
      <c r="AF19" s="20"/>
      <c r="AG19" s="12" t="s">
        <v>200</v>
      </c>
      <c r="AH19" s="12" t="s">
        <v>66</v>
      </c>
      <c r="AI19" s="12">
        <v>876</v>
      </c>
      <c r="AJ19" s="12" t="s">
        <v>67</v>
      </c>
      <c r="AK19" s="12">
        <v>1</v>
      </c>
      <c r="AL19" s="12">
        <v>27000000000</v>
      </c>
      <c r="AM19" s="12" t="s">
        <v>68</v>
      </c>
      <c r="AN19" s="18">
        <v>46203</v>
      </c>
      <c r="AO19" s="18">
        <v>46203</v>
      </c>
      <c r="AP19" s="18">
        <v>46568</v>
      </c>
      <c r="AQ19" s="21" t="s">
        <v>69</v>
      </c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2" t="s">
        <v>346</v>
      </c>
      <c r="BC19" s="19"/>
    </row>
    <row r="20" spans="1:55" s="11" customFormat="1" ht="281.25" customHeight="1" x14ac:dyDescent="0.35">
      <c r="A20" s="12">
        <v>7</v>
      </c>
      <c r="B20" s="13">
        <v>12</v>
      </c>
      <c r="C20" s="12" t="s">
        <v>54</v>
      </c>
      <c r="D20" s="12" t="s">
        <v>183</v>
      </c>
      <c r="E20" s="14" t="s">
        <v>70</v>
      </c>
      <c r="F20" s="12">
        <v>1</v>
      </c>
      <c r="G20" s="12" t="s">
        <v>332</v>
      </c>
      <c r="H20" s="14" t="s">
        <v>193</v>
      </c>
      <c r="I20" s="30" t="s">
        <v>194</v>
      </c>
      <c r="J20" s="23">
        <v>2</v>
      </c>
      <c r="K20" s="15"/>
      <c r="L20" s="12" t="s">
        <v>60</v>
      </c>
      <c r="M20" s="12" t="s">
        <v>95</v>
      </c>
      <c r="N20" s="12" t="s">
        <v>62</v>
      </c>
      <c r="O20" s="16">
        <v>300</v>
      </c>
      <c r="P20" s="176">
        <v>366</v>
      </c>
      <c r="Q20" s="169">
        <f t="shared" si="1"/>
        <v>366</v>
      </c>
      <c r="R20" s="81">
        <v>0</v>
      </c>
      <c r="S20" s="17">
        <v>0</v>
      </c>
      <c r="T20" s="17">
        <v>0</v>
      </c>
      <c r="U20" s="17">
        <v>0</v>
      </c>
      <c r="V20" s="17">
        <v>0</v>
      </c>
      <c r="W20" s="45">
        <f t="shared" si="0"/>
        <v>0</v>
      </c>
      <c r="X20" s="14" t="s">
        <v>189</v>
      </c>
      <c r="Y20" s="12" t="s">
        <v>318</v>
      </c>
      <c r="Z20" s="12" t="s">
        <v>65</v>
      </c>
      <c r="AA20" s="18">
        <v>46295</v>
      </c>
      <c r="AB20" s="18">
        <v>46326</v>
      </c>
      <c r="AC20" s="18"/>
      <c r="AD20" s="19"/>
      <c r="AE20" s="20"/>
      <c r="AF20" s="20"/>
      <c r="AG20" s="12" t="s">
        <v>201</v>
      </c>
      <c r="AH20" s="12" t="s">
        <v>66</v>
      </c>
      <c r="AI20" s="12">
        <v>876</v>
      </c>
      <c r="AJ20" s="12" t="s">
        <v>67</v>
      </c>
      <c r="AK20" s="12">
        <v>1</v>
      </c>
      <c r="AL20" s="12">
        <v>27000000000</v>
      </c>
      <c r="AM20" s="12" t="s">
        <v>68</v>
      </c>
      <c r="AN20" s="18">
        <v>46326</v>
      </c>
      <c r="AO20" s="18">
        <v>46356</v>
      </c>
      <c r="AP20" s="18">
        <v>46387</v>
      </c>
      <c r="AQ20" s="21">
        <v>2026</v>
      </c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2" t="s">
        <v>346</v>
      </c>
      <c r="BC20" s="19"/>
    </row>
    <row r="21" spans="1:55" s="11" customFormat="1" ht="216.75" customHeight="1" x14ac:dyDescent="0.35">
      <c r="A21" s="12">
        <v>7</v>
      </c>
      <c r="B21" s="13">
        <v>13</v>
      </c>
      <c r="C21" s="12" t="s">
        <v>54</v>
      </c>
      <c r="D21" s="12" t="s">
        <v>183</v>
      </c>
      <c r="E21" s="14" t="s">
        <v>70</v>
      </c>
      <c r="F21" s="12">
        <v>1</v>
      </c>
      <c r="G21" s="12" t="s">
        <v>202</v>
      </c>
      <c r="H21" s="14" t="s">
        <v>193</v>
      </c>
      <c r="I21" s="30" t="s">
        <v>194</v>
      </c>
      <c r="J21" s="23">
        <v>1</v>
      </c>
      <c r="K21" s="15"/>
      <c r="L21" s="12" t="s">
        <v>60</v>
      </c>
      <c r="M21" s="12" t="s">
        <v>95</v>
      </c>
      <c r="N21" s="12" t="s">
        <v>62</v>
      </c>
      <c r="O21" s="16">
        <v>374</v>
      </c>
      <c r="P21" s="176">
        <v>456.28</v>
      </c>
      <c r="Q21" s="169">
        <v>228.14</v>
      </c>
      <c r="R21" s="17">
        <v>228.14</v>
      </c>
      <c r="S21" s="17">
        <v>0</v>
      </c>
      <c r="T21" s="17">
        <v>0</v>
      </c>
      <c r="U21" s="17">
        <v>0</v>
      </c>
      <c r="V21" s="17">
        <v>0</v>
      </c>
      <c r="W21" s="45">
        <f t="shared" si="0"/>
        <v>0</v>
      </c>
      <c r="X21" s="12" t="s">
        <v>189</v>
      </c>
      <c r="Y21" s="12" t="s">
        <v>318</v>
      </c>
      <c r="Z21" s="12" t="s">
        <v>65</v>
      </c>
      <c r="AA21" s="18">
        <v>46112</v>
      </c>
      <c r="AB21" s="18">
        <v>46142</v>
      </c>
      <c r="AC21" s="6"/>
      <c r="AD21" s="12"/>
      <c r="AE21" s="20"/>
      <c r="AF21" s="20"/>
      <c r="AG21" s="12" t="s">
        <v>203</v>
      </c>
      <c r="AH21" s="12" t="s">
        <v>66</v>
      </c>
      <c r="AI21" s="12">
        <v>876</v>
      </c>
      <c r="AJ21" s="12" t="s">
        <v>67</v>
      </c>
      <c r="AK21" s="12">
        <v>1</v>
      </c>
      <c r="AL21" s="12">
        <v>27000000000</v>
      </c>
      <c r="AM21" s="12" t="s">
        <v>68</v>
      </c>
      <c r="AN21" s="18">
        <v>46142</v>
      </c>
      <c r="AO21" s="18">
        <v>46172</v>
      </c>
      <c r="AP21" s="18">
        <v>46752</v>
      </c>
      <c r="AQ21" s="21" t="s">
        <v>69</v>
      </c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2" t="s">
        <v>346</v>
      </c>
      <c r="BC21" s="19"/>
    </row>
    <row r="22" spans="1:55" s="11" customFormat="1" ht="219" customHeight="1" x14ac:dyDescent="0.35">
      <c r="A22" s="12">
        <v>7</v>
      </c>
      <c r="B22" s="13">
        <v>14</v>
      </c>
      <c r="C22" s="12" t="s">
        <v>54</v>
      </c>
      <c r="D22" s="12" t="s">
        <v>183</v>
      </c>
      <c r="E22" s="14" t="s">
        <v>70</v>
      </c>
      <c r="F22" s="12">
        <v>1</v>
      </c>
      <c r="G22" s="12" t="s">
        <v>333</v>
      </c>
      <c r="H22" s="14" t="s">
        <v>193</v>
      </c>
      <c r="I22" s="30" t="s">
        <v>194</v>
      </c>
      <c r="J22" s="23">
        <v>1</v>
      </c>
      <c r="K22" s="15"/>
      <c r="L22" s="12" t="s">
        <v>60</v>
      </c>
      <c r="M22" s="12" t="s">
        <v>95</v>
      </c>
      <c r="N22" s="12" t="s">
        <v>62</v>
      </c>
      <c r="O22" s="16">
        <v>360</v>
      </c>
      <c r="P22" s="176">
        <v>439.2</v>
      </c>
      <c r="Q22" s="169">
        <v>219.6</v>
      </c>
      <c r="R22" s="17">
        <v>219.6</v>
      </c>
      <c r="S22" s="17">
        <v>0</v>
      </c>
      <c r="T22" s="17">
        <v>0</v>
      </c>
      <c r="U22" s="17">
        <v>0</v>
      </c>
      <c r="V22" s="17">
        <v>0</v>
      </c>
      <c r="W22" s="45">
        <f t="shared" si="0"/>
        <v>0</v>
      </c>
      <c r="X22" s="12" t="s">
        <v>96</v>
      </c>
      <c r="Y22" s="7" t="s">
        <v>64</v>
      </c>
      <c r="Z22" s="12" t="s">
        <v>97</v>
      </c>
      <c r="AA22" s="18">
        <v>46265</v>
      </c>
      <c r="AB22" s="18" t="s">
        <v>75</v>
      </c>
      <c r="AC22" s="35" t="s">
        <v>98</v>
      </c>
      <c r="AD22" s="12" t="s">
        <v>204</v>
      </c>
      <c r="AE22" s="20">
        <v>7714072839</v>
      </c>
      <c r="AF22" s="20">
        <v>390602001</v>
      </c>
      <c r="AG22" s="12" t="s">
        <v>205</v>
      </c>
      <c r="AH22" s="12" t="s">
        <v>66</v>
      </c>
      <c r="AI22" s="12">
        <v>876</v>
      </c>
      <c r="AJ22" s="12" t="s">
        <v>67</v>
      </c>
      <c r="AK22" s="12">
        <v>1</v>
      </c>
      <c r="AL22" s="12">
        <v>27000000000</v>
      </c>
      <c r="AM22" s="12" t="s">
        <v>68</v>
      </c>
      <c r="AN22" s="18" t="s">
        <v>75</v>
      </c>
      <c r="AO22" s="18">
        <v>46326</v>
      </c>
      <c r="AP22" s="18">
        <v>46691</v>
      </c>
      <c r="AQ22" s="21" t="s">
        <v>69</v>
      </c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2" t="s">
        <v>346</v>
      </c>
      <c r="BC22" s="19"/>
    </row>
    <row r="23" spans="1:55" s="11" customFormat="1" ht="147" customHeight="1" x14ac:dyDescent="0.35">
      <c r="A23" s="12">
        <v>7</v>
      </c>
      <c r="B23" s="13">
        <v>15</v>
      </c>
      <c r="C23" s="12" t="s">
        <v>54</v>
      </c>
      <c r="D23" s="12" t="s">
        <v>183</v>
      </c>
      <c r="E23" s="14" t="s">
        <v>70</v>
      </c>
      <c r="F23" s="12">
        <v>1</v>
      </c>
      <c r="G23" s="12" t="s">
        <v>206</v>
      </c>
      <c r="H23" s="14" t="s">
        <v>185</v>
      </c>
      <c r="I23" s="32" t="s">
        <v>207</v>
      </c>
      <c r="J23" s="14">
        <v>2</v>
      </c>
      <c r="K23" s="15"/>
      <c r="L23" s="12" t="s">
        <v>60</v>
      </c>
      <c r="M23" s="12" t="s">
        <v>95</v>
      </c>
      <c r="N23" s="12" t="s">
        <v>62</v>
      </c>
      <c r="O23" s="16">
        <v>52.5</v>
      </c>
      <c r="P23" s="176">
        <v>64.05</v>
      </c>
      <c r="Q23" s="169">
        <f>P23</f>
        <v>64.05</v>
      </c>
      <c r="R23" s="81">
        <v>0</v>
      </c>
      <c r="S23" s="17">
        <v>0</v>
      </c>
      <c r="T23" s="17">
        <v>0</v>
      </c>
      <c r="U23" s="17">
        <v>0</v>
      </c>
      <c r="V23" s="17">
        <v>0</v>
      </c>
      <c r="W23" s="45">
        <f t="shared" si="0"/>
        <v>0</v>
      </c>
      <c r="X23" s="12" t="s">
        <v>189</v>
      </c>
      <c r="Y23" s="12" t="s">
        <v>318</v>
      </c>
      <c r="Z23" s="12" t="s">
        <v>65</v>
      </c>
      <c r="AA23" s="18">
        <v>46234</v>
      </c>
      <c r="AB23" s="18">
        <v>46264</v>
      </c>
      <c r="AC23" s="18"/>
      <c r="AD23" s="19"/>
      <c r="AE23" s="20"/>
      <c r="AF23" s="20"/>
      <c r="AG23" s="12" t="s">
        <v>184</v>
      </c>
      <c r="AH23" s="12" t="s">
        <v>66</v>
      </c>
      <c r="AI23" s="12">
        <v>876</v>
      </c>
      <c r="AJ23" s="12" t="s">
        <v>67</v>
      </c>
      <c r="AK23" s="12">
        <v>1</v>
      </c>
      <c r="AL23" s="12">
        <v>27000000000</v>
      </c>
      <c r="AM23" s="12" t="s">
        <v>68</v>
      </c>
      <c r="AN23" s="18">
        <v>46295</v>
      </c>
      <c r="AO23" s="18">
        <v>46295</v>
      </c>
      <c r="AP23" s="18">
        <v>46387</v>
      </c>
      <c r="AQ23" s="21">
        <v>2026</v>
      </c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2" t="s">
        <v>346</v>
      </c>
      <c r="BC23" s="19"/>
    </row>
    <row r="24" spans="1:55" s="11" customFormat="1" ht="174" customHeight="1" x14ac:dyDescent="0.35">
      <c r="A24" s="12">
        <v>7</v>
      </c>
      <c r="B24" s="13">
        <v>16</v>
      </c>
      <c r="C24" s="12" t="s">
        <v>54</v>
      </c>
      <c r="D24" s="12" t="s">
        <v>183</v>
      </c>
      <c r="E24" s="14" t="s">
        <v>70</v>
      </c>
      <c r="F24" s="12">
        <v>1</v>
      </c>
      <c r="G24" s="12" t="s">
        <v>208</v>
      </c>
      <c r="H24" s="31" t="s">
        <v>185</v>
      </c>
      <c r="I24" s="32" t="s">
        <v>207</v>
      </c>
      <c r="J24" s="14">
        <v>2</v>
      </c>
      <c r="K24" s="15"/>
      <c r="L24" s="12" t="s">
        <v>60</v>
      </c>
      <c r="M24" s="12" t="s">
        <v>95</v>
      </c>
      <c r="N24" s="12" t="s">
        <v>62</v>
      </c>
      <c r="O24" s="16">
        <v>130</v>
      </c>
      <c r="P24" s="176">
        <v>158.6</v>
      </c>
      <c r="Q24" s="169">
        <f>P24</f>
        <v>158.6</v>
      </c>
      <c r="R24" s="81">
        <v>0</v>
      </c>
      <c r="S24" s="17">
        <v>0</v>
      </c>
      <c r="T24" s="17">
        <v>0</v>
      </c>
      <c r="U24" s="17">
        <v>0</v>
      </c>
      <c r="V24" s="17">
        <v>0</v>
      </c>
      <c r="W24" s="45">
        <f t="shared" si="0"/>
        <v>0</v>
      </c>
      <c r="X24" s="12" t="s">
        <v>189</v>
      </c>
      <c r="Y24" s="12" t="s">
        <v>318</v>
      </c>
      <c r="Z24" s="12" t="s">
        <v>65</v>
      </c>
      <c r="AA24" s="18">
        <v>46234</v>
      </c>
      <c r="AB24" s="18">
        <v>46264</v>
      </c>
      <c r="AC24" s="18"/>
      <c r="AD24" s="19"/>
      <c r="AE24" s="20"/>
      <c r="AF24" s="20"/>
      <c r="AG24" s="12" t="s">
        <v>184</v>
      </c>
      <c r="AH24" s="12" t="s">
        <v>66</v>
      </c>
      <c r="AI24" s="12">
        <v>876</v>
      </c>
      <c r="AJ24" s="12" t="s">
        <v>67</v>
      </c>
      <c r="AK24" s="12">
        <v>1</v>
      </c>
      <c r="AL24" s="12">
        <v>27000000000</v>
      </c>
      <c r="AM24" s="12" t="s">
        <v>68</v>
      </c>
      <c r="AN24" s="18">
        <v>46295</v>
      </c>
      <c r="AO24" s="18">
        <v>46295</v>
      </c>
      <c r="AP24" s="18">
        <v>46387</v>
      </c>
      <c r="AQ24" s="21">
        <v>2026</v>
      </c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2" t="s">
        <v>347</v>
      </c>
      <c r="BC24" s="19"/>
    </row>
    <row r="25" spans="1:55" s="11" customFormat="1" ht="251.25" customHeight="1" x14ac:dyDescent="0.35">
      <c r="A25" s="12">
        <v>7</v>
      </c>
      <c r="B25" s="13">
        <v>17</v>
      </c>
      <c r="C25" s="12" t="s">
        <v>54</v>
      </c>
      <c r="D25" s="12" t="s">
        <v>183</v>
      </c>
      <c r="E25" s="14" t="s">
        <v>70</v>
      </c>
      <c r="F25" s="12">
        <v>1</v>
      </c>
      <c r="G25" s="12" t="s">
        <v>209</v>
      </c>
      <c r="H25" s="33" t="s">
        <v>210</v>
      </c>
      <c r="I25" s="34" t="s">
        <v>211</v>
      </c>
      <c r="J25" s="14">
        <v>2</v>
      </c>
      <c r="K25" s="15"/>
      <c r="L25" s="12" t="s">
        <v>60</v>
      </c>
      <c r="M25" s="12" t="s">
        <v>95</v>
      </c>
      <c r="N25" s="12" t="s">
        <v>62</v>
      </c>
      <c r="O25" s="16">
        <v>175</v>
      </c>
      <c r="P25" s="176">
        <v>213.5</v>
      </c>
      <c r="Q25" s="169">
        <f t="shared" si="1"/>
        <v>213.5</v>
      </c>
      <c r="R25" s="81">
        <v>0</v>
      </c>
      <c r="S25" s="17">
        <v>0</v>
      </c>
      <c r="T25" s="17">
        <v>0</v>
      </c>
      <c r="U25" s="17">
        <v>0</v>
      </c>
      <c r="V25" s="17">
        <v>0</v>
      </c>
      <c r="W25" s="45">
        <f t="shared" si="0"/>
        <v>0</v>
      </c>
      <c r="X25" s="12" t="s">
        <v>189</v>
      </c>
      <c r="Y25" s="12" t="s">
        <v>318</v>
      </c>
      <c r="Z25" s="12" t="s">
        <v>65</v>
      </c>
      <c r="AA25" s="18">
        <v>46264</v>
      </c>
      <c r="AB25" s="18">
        <v>46295</v>
      </c>
      <c r="AC25" s="18"/>
      <c r="AD25" s="19"/>
      <c r="AE25" s="20"/>
      <c r="AF25" s="20"/>
      <c r="AG25" s="12" t="s">
        <v>212</v>
      </c>
      <c r="AH25" s="12" t="s">
        <v>66</v>
      </c>
      <c r="AI25" s="12">
        <v>876</v>
      </c>
      <c r="AJ25" s="12" t="s">
        <v>67</v>
      </c>
      <c r="AK25" s="12">
        <v>1</v>
      </c>
      <c r="AL25" s="12">
        <v>27000000000</v>
      </c>
      <c r="AM25" s="12" t="s">
        <v>68</v>
      </c>
      <c r="AN25" s="18">
        <v>46326</v>
      </c>
      <c r="AO25" s="18">
        <v>46326</v>
      </c>
      <c r="AP25" s="18">
        <v>46387</v>
      </c>
      <c r="AQ25" s="21">
        <v>2026</v>
      </c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2" t="s">
        <v>347</v>
      </c>
      <c r="BC25" s="19"/>
    </row>
    <row r="26" spans="1:55" s="11" customFormat="1" ht="263.25" customHeight="1" x14ac:dyDescent="0.35">
      <c r="A26" s="12">
        <v>7</v>
      </c>
      <c r="B26" s="13">
        <v>18</v>
      </c>
      <c r="C26" s="12" t="s">
        <v>54</v>
      </c>
      <c r="D26" s="12" t="s">
        <v>183</v>
      </c>
      <c r="E26" s="14" t="s">
        <v>70</v>
      </c>
      <c r="F26" s="12">
        <v>1</v>
      </c>
      <c r="G26" s="12" t="s">
        <v>213</v>
      </c>
      <c r="H26" s="33" t="s">
        <v>210</v>
      </c>
      <c r="I26" s="34" t="s">
        <v>211</v>
      </c>
      <c r="J26" s="14">
        <v>2</v>
      </c>
      <c r="K26" s="15"/>
      <c r="L26" s="12" t="s">
        <v>60</v>
      </c>
      <c r="M26" s="12" t="s">
        <v>95</v>
      </c>
      <c r="N26" s="12" t="s">
        <v>62</v>
      </c>
      <c r="O26" s="16">
        <v>60</v>
      </c>
      <c r="P26" s="176">
        <v>73.2</v>
      </c>
      <c r="Q26" s="169">
        <f t="shared" si="1"/>
        <v>73.2</v>
      </c>
      <c r="R26" s="81">
        <v>0</v>
      </c>
      <c r="S26" s="17">
        <v>0</v>
      </c>
      <c r="T26" s="17">
        <v>0</v>
      </c>
      <c r="U26" s="17">
        <v>0</v>
      </c>
      <c r="V26" s="17">
        <v>0</v>
      </c>
      <c r="W26" s="45">
        <f t="shared" si="0"/>
        <v>0</v>
      </c>
      <c r="X26" s="12" t="s">
        <v>189</v>
      </c>
      <c r="Y26" s="12" t="s">
        <v>318</v>
      </c>
      <c r="Z26" s="12" t="s">
        <v>65</v>
      </c>
      <c r="AA26" s="18">
        <v>46264</v>
      </c>
      <c r="AB26" s="18">
        <v>46295</v>
      </c>
      <c r="AC26" s="18"/>
      <c r="AD26" s="19"/>
      <c r="AE26" s="20"/>
      <c r="AF26" s="20"/>
      <c r="AG26" s="12" t="s">
        <v>212</v>
      </c>
      <c r="AH26" s="12" t="s">
        <v>66</v>
      </c>
      <c r="AI26" s="12">
        <v>876</v>
      </c>
      <c r="AJ26" s="12" t="s">
        <v>67</v>
      </c>
      <c r="AK26" s="12">
        <v>1</v>
      </c>
      <c r="AL26" s="12">
        <v>27000000000</v>
      </c>
      <c r="AM26" s="12" t="s">
        <v>68</v>
      </c>
      <c r="AN26" s="18">
        <v>46326</v>
      </c>
      <c r="AO26" s="18">
        <v>46326</v>
      </c>
      <c r="AP26" s="18">
        <v>46387</v>
      </c>
      <c r="AQ26" s="21">
        <v>2026</v>
      </c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2" t="s">
        <v>347</v>
      </c>
      <c r="BC26" s="19"/>
    </row>
    <row r="27" spans="1:55" s="11" customFormat="1" ht="217.5" customHeight="1" x14ac:dyDescent="0.35">
      <c r="A27" s="12">
        <v>7</v>
      </c>
      <c r="B27" s="13">
        <v>19</v>
      </c>
      <c r="C27" s="12" t="s">
        <v>54</v>
      </c>
      <c r="D27" s="12" t="s">
        <v>183</v>
      </c>
      <c r="E27" s="14" t="s">
        <v>70</v>
      </c>
      <c r="F27" s="12">
        <v>1</v>
      </c>
      <c r="G27" s="12" t="s">
        <v>214</v>
      </c>
      <c r="H27" s="14" t="s">
        <v>193</v>
      </c>
      <c r="I27" s="30" t="s">
        <v>194</v>
      </c>
      <c r="J27" s="23">
        <v>2</v>
      </c>
      <c r="K27" s="15"/>
      <c r="L27" s="12" t="s">
        <v>60</v>
      </c>
      <c r="M27" s="126" t="s">
        <v>155</v>
      </c>
      <c r="N27" s="12" t="s">
        <v>62</v>
      </c>
      <c r="O27" s="16">
        <v>100</v>
      </c>
      <c r="P27" s="176">
        <v>122</v>
      </c>
      <c r="Q27" s="169">
        <f t="shared" si="1"/>
        <v>122</v>
      </c>
      <c r="R27" s="81">
        <v>0</v>
      </c>
      <c r="S27" s="17">
        <v>0</v>
      </c>
      <c r="T27" s="17">
        <v>0</v>
      </c>
      <c r="U27" s="17">
        <v>0</v>
      </c>
      <c r="V27" s="17">
        <v>0</v>
      </c>
      <c r="W27" s="45">
        <f t="shared" si="0"/>
        <v>0</v>
      </c>
      <c r="X27" s="14" t="s">
        <v>189</v>
      </c>
      <c r="Y27" s="12" t="s">
        <v>318</v>
      </c>
      <c r="Z27" s="12" t="s">
        <v>65</v>
      </c>
      <c r="AA27" s="18">
        <v>46142</v>
      </c>
      <c r="AB27" s="18">
        <v>46172</v>
      </c>
      <c r="AC27" s="18"/>
      <c r="AD27" s="19"/>
      <c r="AE27" s="20"/>
      <c r="AF27" s="20"/>
      <c r="AG27" s="12" t="s">
        <v>200</v>
      </c>
      <c r="AH27" s="12" t="s">
        <v>66</v>
      </c>
      <c r="AI27" s="12">
        <v>876</v>
      </c>
      <c r="AJ27" s="12" t="s">
        <v>67</v>
      </c>
      <c r="AK27" s="12">
        <v>1</v>
      </c>
      <c r="AL27" s="12">
        <v>27000000000</v>
      </c>
      <c r="AM27" s="12" t="s">
        <v>68</v>
      </c>
      <c r="AN27" s="18">
        <v>46203</v>
      </c>
      <c r="AO27" s="18">
        <v>46203</v>
      </c>
      <c r="AP27" s="18">
        <v>46568</v>
      </c>
      <c r="AQ27" s="21" t="s">
        <v>69</v>
      </c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2" t="s">
        <v>348</v>
      </c>
      <c r="BC27" s="19"/>
    </row>
    <row r="28" spans="1:55" s="11" customFormat="1" ht="388.5" customHeight="1" x14ac:dyDescent="0.35">
      <c r="A28" s="12">
        <v>7</v>
      </c>
      <c r="B28" s="13">
        <v>20</v>
      </c>
      <c r="C28" s="12" t="s">
        <v>54</v>
      </c>
      <c r="D28" s="12" t="s">
        <v>183</v>
      </c>
      <c r="E28" s="14" t="s">
        <v>70</v>
      </c>
      <c r="F28" s="12">
        <v>1</v>
      </c>
      <c r="G28" s="12" t="s">
        <v>329</v>
      </c>
      <c r="H28" s="31" t="s">
        <v>185</v>
      </c>
      <c r="I28" s="32" t="s">
        <v>207</v>
      </c>
      <c r="J28" s="14">
        <v>2</v>
      </c>
      <c r="K28" s="15"/>
      <c r="L28" s="12" t="s">
        <v>60</v>
      </c>
      <c r="M28" s="12" t="s">
        <v>155</v>
      </c>
      <c r="N28" s="12" t="s">
        <v>62</v>
      </c>
      <c r="O28" s="16">
        <v>200</v>
      </c>
      <c r="P28" s="176">
        <v>244</v>
      </c>
      <c r="Q28" s="168">
        <f>P28</f>
        <v>244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45">
        <f t="shared" si="0"/>
        <v>0</v>
      </c>
      <c r="X28" s="12" t="s">
        <v>189</v>
      </c>
      <c r="Y28" s="12" t="s">
        <v>318</v>
      </c>
      <c r="Z28" s="12" t="s">
        <v>65</v>
      </c>
      <c r="AA28" s="18">
        <v>46053</v>
      </c>
      <c r="AB28" s="18">
        <v>46081</v>
      </c>
      <c r="AC28" s="18"/>
      <c r="AD28" s="19"/>
      <c r="AE28" s="20"/>
      <c r="AF28" s="20"/>
      <c r="AG28" s="12" t="s">
        <v>184</v>
      </c>
      <c r="AH28" s="12" t="s">
        <v>66</v>
      </c>
      <c r="AI28" s="12">
        <v>876</v>
      </c>
      <c r="AJ28" s="12" t="s">
        <v>67</v>
      </c>
      <c r="AK28" s="12">
        <v>1</v>
      </c>
      <c r="AL28" s="12">
        <v>27000000000</v>
      </c>
      <c r="AM28" s="12" t="s">
        <v>68</v>
      </c>
      <c r="AN28" s="18">
        <v>46081</v>
      </c>
      <c r="AO28" s="18">
        <v>46081</v>
      </c>
      <c r="AP28" s="18">
        <v>46142</v>
      </c>
      <c r="AQ28" s="21">
        <v>2026</v>
      </c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2" t="s">
        <v>344</v>
      </c>
      <c r="BC28" s="19"/>
    </row>
    <row r="29" spans="1:55" s="11" customFormat="1" ht="240" customHeight="1" x14ac:dyDescent="0.35">
      <c r="A29" s="35">
        <v>4</v>
      </c>
      <c r="B29" s="13">
        <v>21</v>
      </c>
      <c r="C29" s="35" t="s">
        <v>54</v>
      </c>
      <c r="D29" s="35" t="s">
        <v>85</v>
      </c>
      <c r="E29" s="35" t="s">
        <v>86</v>
      </c>
      <c r="F29" s="35">
        <v>1</v>
      </c>
      <c r="G29" s="35" t="s">
        <v>87</v>
      </c>
      <c r="H29" s="36" t="s">
        <v>88</v>
      </c>
      <c r="I29" s="36" t="s">
        <v>89</v>
      </c>
      <c r="J29" s="35">
        <v>1</v>
      </c>
      <c r="K29" s="35"/>
      <c r="L29" s="35" t="s">
        <v>60</v>
      </c>
      <c r="M29" s="35" t="s">
        <v>61</v>
      </c>
      <c r="N29" s="35" t="s">
        <v>62</v>
      </c>
      <c r="O29" s="45">
        <v>935.14700000000005</v>
      </c>
      <c r="P29" s="176">
        <v>1140.87934</v>
      </c>
      <c r="Q29" s="170">
        <f>P29</f>
        <v>1140.87934</v>
      </c>
      <c r="R29" s="37">
        <v>0</v>
      </c>
      <c r="S29" s="37">
        <v>0</v>
      </c>
      <c r="T29" s="37">
        <v>0</v>
      </c>
      <c r="U29" s="37">
        <v>0</v>
      </c>
      <c r="V29" s="37">
        <v>0</v>
      </c>
      <c r="W29" s="45">
        <f t="shared" si="0"/>
        <v>0</v>
      </c>
      <c r="X29" s="35" t="s">
        <v>90</v>
      </c>
      <c r="Y29" s="7" t="s">
        <v>64</v>
      </c>
      <c r="Z29" s="35" t="s">
        <v>65</v>
      </c>
      <c r="AA29" s="38">
        <v>46325</v>
      </c>
      <c r="AB29" s="38">
        <v>46356</v>
      </c>
      <c r="AC29" s="35"/>
      <c r="AD29" s="35"/>
      <c r="AE29" s="35"/>
      <c r="AF29" s="35"/>
      <c r="AG29" s="35" t="s">
        <v>87</v>
      </c>
      <c r="AH29" s="35" t="s">
        <v>66</v>
      </c>
      <c r="AI29" s="35">
        <v>796</v>
      </c>
      <c r="AJ29" s="35" t="s">
        <v>91</v>
      </c>
      <c r="AK29" s="35">
        <v>26</v>
      </c>
      <c r="AL29" s="39">
        <v>27000000000</v>
      </c>
      <c r="AM29" s="35" t="s">
        <v>68</v>
      </c>
      <c r="AN29" s="38">
        <v>46356</v>
      </c>
      <c r="AO29" s="38">
        <v>46356</v>
      </c>
      <c r="AP29" s="38">
        <v>46721</v>
      </c>
      <c r="AQ29" s="35" t="s">
        <v>69</v>
      </c>
      <c r="AR29" s="35"/>
      <c r="AS29" s="35"/>
      <c r="AT29" s="35"/>
      <c r="AU29" s="35"/>
      <c r="AV29" s="38"/>
      <c r="AW29" s="40"/>
      <c r="AX29" s="41"/>
      <c r="AY29" s="35"/>
      <c r="AZ29" s="35"/>
      <c r="BA29" s="35"/>
      <c r="BB29" s="35" t="s">
        <v>349</v>
      </c>
      <c r="BC29" s="35"/>
    </row>
    <row r="30" spans="1:55" s="11" customFormat="1" ht="195" customHeight="1" x14ac:dyDescent="0.35">
      <c r="A30" s="35">
        <v>4</v>
      </c>
      <c r="B30" s="13">
        <v>22</v>
      </c>
      <c r="C30" s="35" t="s">
        <v>54</v>
      </c>
      <c r="D30" s="35" t="s">
        <v>85</v>
      </c>
      <c r="E30" s="35" t="s">
        <v>86</v>
      </c>
      <c r="F30" s="35">
        <v>1</v>
      </c>
      <c r="G30" s="35" t="s">
        <v>92</v>
      </c>
      <c r="H30" s="36" t="s">
        <v>93</v>
      </c>
      <c r="I30" s="36" t="s">
        <v>94</v>
      </c>
      <c r="J30" s="35">
        <v>2</v>
      </c>
      <c r="K30" s="35"/>
      <c r="L30" s="35" t="s">
        <v>60</v>
      </c>
      <c r="M30" s="35" t="s">
        <v>95</v>
      </c>
      <c r="N30" s="35" t="s">
        <v>62</v>
      </c>
      <c r="O30" s="45">
        <v>16665.95</v>
      </c>
      <c r="P30" s="176">
        <v>20332.458999999999</v>
      </c>
      <c r="Q30" s="170">
        <f>P30</f>
        <v>20332.458999999999</v>
      </c>
      <c r="R30" s="37">
        <v>0</v>
      </c>
      <c r="S30" s="37">
        <v>0</v>
      </c>
      <c r="T30" s="37">
        <v>0</v>
      </c>
      <c r="U30" s="37">
        <v>0</v>
      </c>
      <c r="V30" s="37">
        <v>0</v>
      </c>
      <c r="W30" s="45">
        <f t="shared" si="0"/>
        <v>0</v>
      </c>
      <c r="X30" s="35" t="s">
        <v>96</v>
      </c>
      <c r="Y30" s="7" t="s">
        <v>64</v>
      </c>
      <c r="Z30" s="35" t="s">
        <v>97</v>
      </c>
      <c r="AA30" s="38">
        <v>46052</v>
      </c>
      <c r="AB30" s="38">
        <v>46052</v>
      </c>
      <c r="AC30" s="35" t="s">
        <v>98</v>
      </c>
      <c r="AD30" s="35" t="s">
        <v>99</v>
      </c>
      <c r="AE30" s="35">
        <v>7604258887</v>
      </c>
      <c r="AF30" s="35">
        <v>760401001</v>
      </c>
      <c r="AG30" s="35" t="s">
        <v>100</v>
      </c>
      <c r="AH30" s="35" t="s">
        <v>66</v>
      </c>
      <c r="AI30" s="35">
        <v>876</v>
      </c>
      <c r="AJ30" s="35" t="s">
        <v>67</v>
      </c>
      <c r="AK30" s="42">
        <v>1</v>
      </c>
      <c r="AL30" s="43">
        <v>27000000000</v>
      </c>
      <c r="AM30" s="35" t="s">
        <v>68</v>
      </c>
      <c r="AN30" s="38">
        <v>46052</v>
      </c>
      <c r="AO30" s="38">
        <v>46052</v>
      </c>
      <c r="AP30" s="38">
        <v>46417</v>
      </c>
      <c r="AQ30" s="35" t="s">
        <v>69</v>
      </c>
      <c r="AR30" s="35"/>
      <c r="AS30" s="35"/>
      <c r="AT30" s="35"/>
      <c r="AU30" s="35"/>
      <c r="AV30" s="38"/>
      <c r="AW30" s="40"/>
      <c r="AX30" s="41"/>
      <c r="AY30" s="35"/>
      <c r="AZ30" s="35"/>
      <c r="BA30" s="35"/>
      <c r="BB30" s="35" t="s">
        <v>349</v>
      </c>
      <c r="BC30" s="35"/>
    </row>
    <row r="31" spans="1:55" s="11" customFormat="1" ht="138" customHeight="1" x14ac:dyDescent="0.35">
      <c r="A31" s="35">
        <v>4</v>
      </c>
      <c r="B31" s="13">
        <v>23</v>
      </c>
      <c r="C31" s="35" t="s">
        <v>54</v>
      </c>
      <c r="D31" s="35" t="s">
        <v>85</v>
      </c>
      <c r="E31" s="35" t="s">
        <v>86</v>
      </c>
      <c r="F31" s="35">
        <v>1</v>
      </c>
      <c r="G31" s="35" t="s">
        <v>101</v>
      </c>
      <c r="H31" s="36" t="s">
        <v>88</v>
      </c>
      <c r="I31" s="36" t="s">
        <v>89</v>
      </c>
      <c r="J31" s="35">
        <v>2</v>
      </c>
      <c r="K31" s="35"/>
      <c r="L31" s="35" t="s">
        <v>60</v>
      </c>
      <c r="M31" s="35" t="s">
        <v>95</v>
      </c>
      <c r="N31" s="35" t="s">
        <v>62</v>
      </c>
      <c r="O31" s="45">
        <v>1590</v>
      </c>
      <c r="P31" s="176">
        <v>1590</v>
      </c>
      <c r="Q31" s="170">
        <v>1590</v>
      </c>
      <c r="R31" s="37">
        <v>0</v>
      </c>
      <c r="S31" s="37">
        <v>0</v>
      </c>
      <c r="T31" s="37">
        <v>0</v>
      </c>
      <c r="U31" s="37">
        <v>0</v>
      </c>
      <c r="V31" s="37">
        <v>0</v>
      </c>
      <c r="W31" s="45">
        <f t="shared" si="0"/>
        <v>0</v>
      </c>
      <c r="X31" s="35" t="s">
        <v>96</v>
      </c>
      <c r="Y31" s="7" t="s">
        <v>64</v>
      </c>
      <c r="Z31" s="35" t="s">
        <v>102</v>
      </c>
      <c r="AA31" s="38">
        <v>46112</v>
      </c>
      <c r="AB31" s="38">
        <v>46112</v>
      </c>
      <c r="AC31" s="35" t="s">
        <v>98</v>
      </c>
      <c r="AD31" s="35" t="s">
        <v>99</v>
      </c>
      <c r="AE31" s="35">
        <v>7604258887</v>
      </c>
      <c r="AF31" s="35">
        <v>760401001</v>
      </c>
      <c r="AG31" s="35" t="s">
        <v>101</v>
      </c>
      <c r="AH31" s="35" t="s">
        <v>66</v>
      </c>
      <c r="AI31" s="35">
        <v>876</v>
      </c>
      <c r="AJ31" s="35" t="s">
        <v>67</v>
      </c>
      <c r="AK31" s="35">
        <v>1</v>
      </c>
      <c r="AL31" s="43">
        <v>27000000000</v>
      </c>
      <c r="AM31" s="35" t="s">
        <v>68</v>
      </c>
      <c r="AN31" s="38">
        <v>46112</v>
      </c>
      <c r="AO31" s="38">
        <v>46112</v>
      </c>
      <c r="AP31" s="38">
        <v>46477</v>
      </c>
      <c r="AQ31" s="35" t="s">
        <v>69</v>
      </c>
      <c r="AR31" s="35"/>
      <c r="AS31" s="35"/>
      <c r="AT31" s="35"/>
      <c r="AU31" s="35"/>
      <c r="AV31" s="38"/>
      <c r="AW31" s="40"/>
      <c r="AX31" s="41"/>
      <c r="AY31" s="35"/>
      <c r="AZ31" s="35"/>
      <c r="BA31" s="35"/>
      <c r="BB31" s="35" t="s">
        <v>350</v>
      </c>
      <c r="BC31" s="35"/>
    </row>
    <row r="32" spans="1:55" s="11" customFormat="1" ht="128.25" customHeight="1" x14ac:dyDescent="0.35">
      <c r="A32" s="35">
        <v>4</v>
      </c>
      <c r="B32" s="13">
        <v>24</v>
      </c>
      <c r="C32" s="35" t="s">
        <v>54</v>
      </c>
      <c r="D32" s="35" t="s">
        <v>85</v>
      </c>
      <c r="E32" s="35" t="s">
        <v>86</v>
      </c>
      <c r="F32" s="35">
        <v>1</v>
      </c>
      <c r="G32" s="35" t="s">
        <v>103</v>
      </c>
      <c r="H32" s="36" t="s">
        <v>88</v>
      </c>
      <c r="I32" s="36" t="s">
        <v>89</v>
      </c>
      <c r="J32" s="35">
        <v>2</v>
      </c>
      <c r="K32" s="35"/>
      <c r="L32" s="35" t="s">
        <v>60</v>
      </c>
      <c r="M32" s="35" t="s">
        <v>95</v>
      </c>
      <c r="N32" s="35" t="s">
        <v>62</v>
      </c>
      <c r="O32" s="45">
        <v>420</v>
      </c>
      <c r="P32" s="176">
        <v>420</v>
      </c>
      <c r="Q32" s="170">
        <v>420</v>
      </c>
      <c r="R32" s="37">
        <v>0</v>
      </c>
      <c r="S32" s="37">
        <v>0</v>
      </c>
      <c r="T32" s="37">
        <v>0</v>
      </c>
      <c r="U32" s="37">
        <v>0</v>
      </c>
      <c r="V32" s="37">
        <v>0</v>
      </c>
      <c r="W32" s="45">
        <f t="shared" si="0"/>
        <v>0</v>
      </c>
      <c r="X32" s="35" t="s">
        <v>96</v>
      </c>
      <c r="Y32" s="7" t="s">
        <v>64</v>
      </c>
      <c r="Z32" s="35" t="s">
        <v>102</v>
      </c>
      <c r="AA32" s="38">
        <v>46203</v>
      </c>
      <c r="AB32" s="38">
        <v>46203</v>
      </c>
      <c r="AC32" s="35" t="s">
        <v>98</v>
      </c>
      <c r="AD32" s="35" t="s">
        <v>99</v>
      </c>
      <c r="AE32" s="35">
        <v>7604258887</v>
      </c>
      <c r="AF32" s="35">
        <v>760401001</v>
      </c>
      <c r="AG32" s="35" t="s">
        <v>103</v>
      </c>
      <c r="AH32" s="35" t="s">
        <v>66</v>
      </c>
      <c r="AI32" s="35">
        <v>876</v>
      </c>
      <c r="AJ32" s="35" t="s">
        <v>67</v>
      </c>
      <c r="AK32" s="42">
        <v>1</v>
      </c>
      <c r="AL32" s="43">
        <v>27000000000</v>
      </c>
      <c r="AM32" s="35" t="s">
        <v>68</v>
      </c>
      <c r="AN32" s="38">
        <v>46203</v>
      </c>
      <c r="AO32" s="38">
        <v>46203</v>
      </c>
      <c r="AP32" s="38">
        <v>46568</v>
      </c>
      <c r="AQ32" s="35" t="s">
        <v>69</v>
      </c>
      <c r="AR32" s="35"/>
      <c r="AS32" s="35"/>
      <c r="AT32" s="35"/>
      <c r="AU32" s="35"/>
      <c r="AV32" s="38"/>
      <c r="AW32" s="40"/>
      <c r="AX32" s="41"/>
      <c r="AY32" s="35"/>
      <c r="AZ32" s="35"/>
      <c r="BA32" s="35"/>
      <c r="BB32" s="35" t="s">
        <v>350</v>
      </c>
      <c r="BC32" s="35"/>
    </row>
    <row r="33" spans="1:55" s="11" customFormat="1" ht="148.5" customHeight="1" x14ac:dyDescent="0.35">
      <c r="A33" s="35">
        <v>4</v>
      </c>
      <c r="B33" s="13">
        <v>25</v>
      </c>
      <c r="C33" s="35" t="s">
        <v>54</v>
      </c>
      <c r="D33" s="35" t="s">
        <v>85</v>
      </c>
      <c r="E33" s="35" t="s">
        <v>86</v>
      </c>
      <c r="F33" s="35">
        <v>1</v>
      </c>
      <c r="G33" s="35" t="s">
        <v>104</v>
      </c>
      <c r="H33" s="36" t="s">
        <v>105</v>
      </c>
      <c r="I33" s="36" t="s">
        <v>106</v>
      </c>
      <c r="J33" s="35">
        <v>2</v>
      </c>
      <c r="K33" s="35"/>
      <c r="L33" s="35" t="s">
        <v>60</v>
      </c>
      <c r="M33" s="35" t="s">
        <v>95</v>
      </c>
      <c r="N33" s="35" t="s">
        <v>62</v>
      </c>
      <c r="O33" s="45">
        <v>850</v>
      </c>
      <c r="P33" s="176">
        <v>850</v>
      </c>
      <c r="Q33" s="170">
        <f>P33</f>
        <v>850</v>
      </c>
      <c r="R33" s="37">
        <v>0</v>
      </c>
      <c r="S33" s="37">
        <v>0</v>
      </c>
      <c r="T33" s="37">
        <v>0</v>
      </c>
      <c r="U33" s="37">
        <v>0</v>
      </c>
      <c r="V33" s="37">
        <v>0</v>
      </c>
      <c r="W33" s="45">
        <f t="shared" si="0"/>
        <v>0</v>
      </c>
      <c r="X33" s="35" t="s">
        <v>63</v>
      </c>
      <c r="Y33" s="7" t="s">
        <v>64</v>
      </c>
      <c r="Z33" s="35" t="s">
        <v>65</v>
      </c>
      <c r="AA33" s="38">
        <v>46053</v>
      </c>
      <c r="AB33" s="38">
        <v>46081</v>
      </c>
      <c r="AC33" s="35"/>
      <c r="AD33" s="35"/>
      <c r="AE33" s="35"/>
      <c r="AF33" s="35"/>
      <c r="AG33" s="35" t="s">
        <v>107</v>
      </c>
      <c r="AH33" s="35" t="s">
        <v>108</v>
      </c>
      <c r="AI33" s="35">
        <v>796</v>
      </c>
      <c r="AJ33" s="35" t="s">
        <v>91</v>
      </c>
      <c r="AK33" s="35">
        <v>20</v>
      </c>
      <c r="AL33" s="43">
        <v>27000000000</v>
      </c>
      <c r="AM33" s="35" t="s">
        <v>68</v>
      </c>
      <c r="AN33" s="38">
        <v>46111</v>
      </c>
      <c r="AO33" s="38">
        <v>46111</v>
      </c>
      <c r="AP33" s="38">
        <v>46476</v>
      </c>
      <c r="AQ33" s="35" t="s">
        <v>69</v>
      </c>
      <c r="AR33" s="35"/>
      <c r="AS33" s="35"/>
      <c r="AT33" s="35"/>
      <c r="AU33" s="35"/>
      <c r="AV33" s="38"/>
      <c r="AW33" s="40"/>
      <c r="AX33" s="41"/>
      <c r="AY33" s="35"/>
      <c r="AZ33" s="35"/>
      <c r="BA33" s="35"/>
      <c r="BB33" s="35" t="s">
        <v>351</v>
      </c>
      <c r="BC33" s="35"/>
    </row>
    <row r="34" spans="1:55" s="11" customFormat="1" ht="212.25" customHeight="1" x14ac:dyDescent="0.35">
      <c r="A34" s="35">
        <v>4</v>
      </c>
      <c r="B34" s="13">
        <v>26</v>
      </c>
      <c r="C34" s="35" t="s">
        <v>54</v>
      </c>
      <c r="D34" s="35" t="s">
        <v>85</v>
      </c>
      <c r="E34" s="35" t="s">
        <v>86</v>
      </c>
      <c r="F34" s="35">
        <v>1</v>
      </c>
      <c r="G34" s="35" t="s">
        <v>109</v>
      </c>
      <c r="H34" s="36" t="s">
        <v>93</v>
      </c>
      <c r="I34" s="36" t="s">
        <v>94</v>
      </c>
      <c r="J34" s="35">
        <v>2</v>
      </c>
      <c r="K34" s="35"/>
      <c r="L34" s="35" t="s">
        <v>60</v>
      </c>
      <c r="M34" s="35" t="s">
        <v>95</v>
      </c>
      <c r="N34" s="35" t="s">
        <v>62</v>
      </c>
      <c r="O34" s="45">
        <v>1013.76</v>
      </c>
      <c r="P34" s="176">
        <v>1013.76</v>
      </c>
      <c r="Q34" s="170">
        <f>P34</f>
        <v>1013.76</v>
      </c>
      <c r="R34" s="37">
        <v>0</v>
      </c>
      <c r="S34" s="37">
        <v>0</v>
      </c>
      <c r="T34" s="37">
        <v>0</v>
      </c>
      <c r="U34" s="37">
        <v>0</v>
      </c>
      <c r="V34" s="37">
        <v>0</v>
      </c>
      <c r="W34" s="45">
        <f t="shared" si="0"/>
        <v>0</v>
      </c>
      <c r="X34" s="35" t="s">
        <v>63</v>
      </c>
      <c r="Y34" s="7" t="s">
        <v>64</v>
      </c>
      <c r="Z34" s="35" t="s">
        <v>65</v>
      </c>
      <c r="AA34" s="38">
        <v>46264</v>
      </c>
      <c r="AB34" s="38">
        <v>46295</v>
      </c>
      <c r="AC34" s="35"/>
      <c r="AD34" s="35"/>
      <c r="AE34" s="35"/>
      <c r="AF34" s="35"/>
      <c r="AG34" s="35" t="s">
        <v>109</v>
      </c>
      <c r="AH34" s="35" t="s">
        <v>108</v>
      </c>
      <c r="AI34" s="35">
        <v>876</v>
      </c>
      <c r="AJ34" s="35" t="s">
        <v>67</v>
      </c>
      <c r="AK34" s="35">
        <v>1</v>
      </c>
      <c r="AL34" s="43">
        <v>27000000000</v>
      </c>
      <c r="AM34" s="35" t="s">
        <v>68</v>
      </c>
      <c r="AN34" s="38">
        <v>46325</v>
      </c>
      <c r="AO34" s="38">
        <v>46325</v>
      </c>
      <c r="AP34" s="38">
        <v>46660</v>
      </c>
      <c r="AQ34" s="35" t="s">
        <v>69</v>
      </c>
      <c r="AR34" s="35"/>
      <c r="AS34" s="35"/>
      <c r="AT34" s="35"/>
      <c r="AU34" s="35"/>
      <c r="AV34" s="38"/>
      <c r="AW34" s="40"/>
      <c r="AX34" s="41"/>
      <c r="AY34" s="35"/>
      <c r="AZ34" s="35"/>
      <c r="BA34" s="35"/>
      <c r="BB34" s="35" t="s">
        <v>349</v>
      </c>
      <c r="BC34" s="35"/>
    </row>
    <row r="35" spans="1:55" s="11" customFormat="1" ht="334.5" customHeight="1" x14ac:dyDescent="0.35">
      <c r="A35" s="35">
        <v>4</v>
      </c>
      <c r="B35" s="13">
        <v>27</v>
      </c>
      <c r="C35" s="35" t="s">
        <v>54</v>
      </c>
      <c r="D35" s="35" t="s">
        <v>85</v>
      </c>
      <c r="E35" s="35" t="s">
        <v>86</v>
      </c>
      <c r="F35" s="35">
        <v>1</v>
      </c>
      <c r="G35" s="44" t="s">
        <v>110</v>
      </c>
      <c r="H35" s="44" t="s">
        <v>105</v>
      </c>
      <c r="I35" s="44" t="s">
        <v>111</v>
      </c>
      <c r="J35" s="35">
        <v>2</v>
      </c>
      <c r="K35" s="35"/>
      <c r="L35" s="35" t="s">
        <v>112</v>
      </c>
      <c r="M35" s="44" t="s">
        <v>61</v>
      </c>
      <c r="N35" s="44" t="s">
        <v>62</v>
      </c>
      <c r="O35" s="45">
        <v>1348.96</v>
      </c>
      <c r="P35" s="176">
        <v>1645.7311999999999</v>
      </c>
      <c r="Q35" s="170">
        <f>P35</f>
        <v>1645.7311999999999</v>
      </c>
      <c r="R35" s="37">
        <v>0</v>
      </c>
      <c r="S35" s="37">
        <v>0</v>
      </c>
      <c r="T35" s="37">
        <v>0</v>
      </c>
      <c r="U35" s="37">
        <v>0</v>
      </c>
      <c r="V35" s="37">
        <v>0</v>
      </c>
      <c r="W35" s="45">
        <f t="shared" si="0"/>
        <v>0</v>
      </c>
      <c r="X35" s="35" t="s">
        <v>90</v>
      </c>
      <c r="Y35" s="7" t="s">
        <v>64</v>
      </c>
      <c r="Z35" s="44" t="s">
        <v>65</v>
      </c>
      <c r="AA35" s="38">
        <v>46264</v>
      </c>
      <c r="AB35" s="38">
        <v>46295</v>
      </c>
      <c r="AC35" s="35"/>
      <c r="AD35" s="35"/>
      <c r="AE35" s="35"/>
      <c r="AF35" s="35"/>
      <c r="AG35" s="44" t="s">
        <v>113</v>
      </c>
      <c r="AH35" s="44" t="s">
        <v>66</v>
      </c>
      <c r="AI35" s="44">
        <v>876</v>
      </c>
      <c r="AJ35" s="44" t="s">
        <v>67</v>
      </c>
      <c r="AK35" s="44">
        <v>1</v>
      </c>
      <c r="AL35" s="44">
        <v>27000000000</v>
      </c>
      <c r="AM35" s="44" t="s">
        <v>68</v>
      </c>
      <c r="AN35" s="38">
        <v>46325</v>
      </c>
      <c r="AO35" s="38">
        <v>46325</v>
      </c>
      <c r="AP35" s="38">
        <v>46386</v>
      </c>
      <c r="AQ35" s="35">
        <v>2027</v>
      </c>
      <c r="AR35" s="35"/>
      <c r="AS35" s="35"/>
      <c r="AT35" s="35"/>
      <c r="AU35" s="35"/>
      <c r="AV35" s="38"/>
      <c r="AW35" s="40"/>
      <c r="AX35" s="41"/>
      <c r="AY35" s="35"/>
      <c r="AZ35" s="35"/>
      <c r="BA35" s="35"/>
      <c r="BB35" s="35" t="s">
        <v>352</v>
      </c>
      <c r="BC35" s="35"/>
    </row>
    <row r="36" spans="1:55" s="11" customFormat="1" ht="144.75" customHeight="1" x14ac:dyDescent="0.35">
      <c r="A36" s="35">
        <v>4</v>
      </c>
      <c r="B36" s="13">
        <v>28</v>
      </c>
      <c r="C36" s="35" t="s">
        <v>54</v>
      </c>
      <c r="D36" s="35" t="s">
        <v>85</v>
      </c>
      <c r="E36" s="35" t="s">
        <v>86</v>
      </c>
      <c r="F36" s="35">
        <v>1</v>
      </c>
      <c r="G36" s="44" t="s">
        <v>114</v>
      </c>
      <c r="H36" s="44" t="s">
        <v>105</v>
      </c>
      <c r="I36" s="44" t="s">
        <v>106</v>
      </c>
      <c r="J36" s="35">
        <v>2</v>
      </c>
      <c r="K36" s="35"/>
      <c r="L36" s="35" t="s">
        <v>112</v>
      </c>
      <c r="M36" s="44" t="s">
        <v>61</v>
      </c>
      <c r="N36" s="44" t="s">
        <v>62</v>
      </c>
      <c r="O36" s="45">
        <v>1723.64</v>
      </c>
      <c r="P36" s="176">
        <v>2102.8407999999999</v>
      </c>
      <c r="Q36" s="170">
        <f>P36</f>
        <v>2102.8407999999999</v>
      </c>
      <c r="R36" s="37">
        <v>0</v>
      </c>
      <c r="S36" s="37">
        <v>0</v>
      </c>
      <c r="T36" s="37">
        <v>0</v>
      </c>
      <c r="U36" s="37">
        <v>0</v>
      </c>
      <c r="V36" s="37">
        <v>0</v>
      </c>
      <c r="W36" s="45">
        <f t="shared" si="0"/>
        <v>0</v>
      </c>
      <c r="X36" s="35" t="s">
        <v>90</v>
      </c>
      <c r="Y36" s="7" t="s">
        <v>64</v>
      </c>
      <c r="Z36" s="44" t="s">
        <v>65</v>
      </c>
      <c r="AA36" s="38">
        <v>46111</v>
      </c>
      <c r="AB36" s="38">
        <v>46142</v>
      </c>
      <c r="AC36" s="35"/>
      <c r="AD36" s="35"/>
      <c r="AE36" s="35"/>
      <c r="AF36" s="35"/>
      <c r="AG36" s="44" t="s">
        <v>114</v>
      </c>
      <c r="AH36" s="44" t="s">
        <v>66</v>
      </c>
      <c r="AI36" s="44">
        <v>796</v>
      </c>
      <c r="AJ36" s="44" t="s">
        <v>91</v>
      </c>
      <c r="AK36" s="44">
        <v>20</v>
      </c>
      <c r="AL36" s="44">
        <v>27000000000</v>
      </c>
      <c r="AM36" s="44" t="s">
        <v>68</v>
      </c>
      <c r="AN36" s="38">
        <v>46172</v>
      </c>
      <c r="AO36" s="38">
        <v>46172</v>
      </c>
      <c r="AP36" s="38">
        <v>46386</v>
      </c>
      <c r="AQ36" s="35">
        <v>2026</v>
      </c>
      <c r="AR36" s="35"/>
      <c r="AS36" s="35"/>
      <c r="AT36" s="35"/>
      <c r="AU36" s="35"/>
      <c r="AV36" s="38"/>
      <c r="AW36" s="40"/>
      <c r="AX36" s="41"/>
      <c r="AY36" s="35"/>
      <c r="AZ36" s="35"/>
      <c r="BA36" s="35"/>
      <c r="BB36" s="35" t="s">
        <v>353</v>
      </c>
      <c r="BC36" s="35"/>
    </row>
    <row r="37" spans="1:55" s="83" customFormat="1" ht="324.75" customHeight="1" x14ac:dyDescent="0.35">
      <c r="A37" s="35">
        <v>4</v>
      </c>
      <c r="B37" s="13">
        <v>29</v>
      </c>
      <c r="C37" s="35" t="s">
        <v>54</v>
      </c>
      <c r="D37" s="35" t="s">
        <v>85</v>
      </c>
      <c r="E37" s="35" t="s">
        <v>86</v>
      </c>
      <c r="F37" s="35">
        <v>1</v>
      </c>
      <c r="G37" s="44" t="s">
        <v>322</v>
      </c>
      <c r="H37" s="44" t="s">
        <v>323</v>
      </c>
      <c r="I37" s="44" t="s">
        <v>324</v>
      </c>
      <c r="J37" s="44">
        <v>2</v>
      </c>
      <c r="K37" s="44"/>
      <c r="L37" s="35" t="s">
        <v>112</v>
      </c>
      <c r="M37" s="35" t="s">
        <v>82</v>
      </c>
      <c r="N37" s="35" t="s">
        <v>62</v>
      </c>
      <c r="O37" s="48">
        <v>8400</v>
      </c>
      <c r="P37" s="176">
        <v>10248</v>
      </c>
      <c r="Q37" s="171">
        <v>10248</v>
      </c>
      <c r="R37" s="45">
        <v>0</v>
      </c>
      <c r="S37" s="37">
        <v>0</v>
      </c>
      <c r="T37" s="37">
        <v>0</v>
      </c>
      <c r="U37" s="37">
        <v>0</v>
      </c>
      <c r="V37" s="37">
        <v>0</v>
      </c>
      <c r="W37" s="45">
        <f t="shared" si="0"/>
        <v>0</v>
      </c>
      <c r="X37" s="37" t="s">
        <v>63</v>
      </c>
      <c r="Y37" s="37" t="s">
        <v>64</v>
      </c>
      <c r="Z37" s="35" t="s">
        <v>65</v>
      </c>
      <c r="AA37" s="52">
        <v>46142</v>
      </c>
      <c r="AB37" s="52">
        <v>46172</v>
      </c>
      <c r="AC37" s="38"/>
      <c r="AD37" s="38"/>
      <c r="AE37" s="35"/>
      <c r="AF37" s="35"/>
      <c r="AG37" s="35" t="s">
        <v>322</v>
      </c>
      <c r="AH37" s="35" t="s">
        <v>66</v>
      </c>
      <c r="AI37" s="44">
        <v>796</v>
      </c>
      <c r="AJ37" s="44" t="s">
        <v>91</v>
      </c>
      <c r="AK37" s="44">
        <v>100</v>
      </c>
      <c r="AL37" s="44">
        <v>27000000000</v>
      </c>
      <c r="AM37" s="35" t="s">
        <v>68</v>
      </c>
      <c r="AN37" s="38">
        <v>46203</v>
      </c>
      <c r="AO37" s="38">
        <v>46203</v>
      </c>
      <c r="AP37" s="38">
        <v>46386</v>
      </c>
      <c r="AQ37" s="35">
        <v>2026</v>
      </c>
      <c r="AR37" s="95"/>
      <c r="AS37" s="35" t="s">
        <v>338</v>
      </c>
      <c r="AT37" s="35" t="s">
        <v>334</v>
      </c>
      <c r="AU37" s="35"/>
      <c r="AV37" s="36">
        <v>2026</v>
      </c>
      <c r="AW37" s="36">
        <v>2026</v>
      </c>
      <c r="AX37" s="41">
        <v>10.247999999999999</v>
      </c>
      <c r="AY37" s="35"/>
      <c r="AZ37" s="35" t="s">
        <v>60</v>
      </c>
      <c r="BA37" s="95"/>
      <c r="BB37" s="127" t="s">
        <v>367</v>
      </c>
      <c r="BC37" s="95"/>
    </row>
    <row r="38" spans="1:55" s="11" customFormat="1" ht="177.75" customHeight="1" x14ac:dyDescent="0.35">
      <c r="A38" s="35">
        <v>4</v>
      </c>
      <c r="B38" s="13">
        <v>30</v>
      </c>
      <c r="C38" s="35" t="s">
        <v>54</v>
      </c>
      <c r="D38" s="35" t="s">
        <v>85</v>
      </c>
      <c r="E38" s="35" t="s">
        <v>86</v>
      </c>
      <c r="F38" s="35">
        <v>1</v>
      </c>
      <c r="G38" s="44" t="s">
        <v>115</v>
      </c>
      <c r="H38" s="44" t="s">
        <v>105</v>
      </c>
      <c r="I38" s="44" t="s">
        <v>111</v>
      </c>
      <c r="J38" s="35">
        <v>2</v>
      </c>
      <c r="K38" s="35"/>
      <c r="L38" s="35" t="s">
        <v>112</v>
      </c>
      <c r="M38" s="44" t="s">
        <v>61</v>
      </c>
      <c r="N38" s="44" t="s">
        <v>62</v>
      </c>
      <c r="O38" s="45">
        <v>2805.08</v>
      </c>
      <c r="P38" s="176">
        <v>3422.1976</v>
      </c>
      <c r="Q38" s="170">
        <f>P38</f>
        <v>3422.1976</v>
      </c>
      <c r="R38" s="37">
        <v>0</v>
      </c>
      <c r="S38" s="37">
        <v>0</v>
      </c>
      <c r="T38" s="37">
        <v>0</v>
      </c>
      <c r="U38" s="37">
        <v>0</v>
      </c>
      <c r="V38" s="37">
        <v>0</v>
      </c>
      <c r="W38" s="45">
        <f t="shared" si="0"/>
        <v>0</v>
      </c>
      <c r="X38" s="35" t="s">
        <v>90</v>
      </c>
      <c r="Y38" s="7" t="s">
        <v>64</v>
      </c>
      <c r="Z38" s="44" t="s">
        <v>65</v>
      </c>
      <c r="AA38" s="38">
        <v>46356</v>
      </c>
      <c r="AB38" s="38">
        <v>46386</v>
      </c>
      <c r="AC38" s="35"/>
      <c r="AD38" s="35"/>
      <c r="AE38" s="35"/>
      <c r="AF38" s="35"/>
      <c r="AG38" s="44" t="s">
        <v>115</v>
      </c>
      <c r="AH38" s="44" t="s">
        <v>66</v>
      </c>
      <c r="AI38" s="44">
        <v>876</v>
      </c>
      <c r="AJ38" s="44" t="s">
        <v>67</v>
      </c>
      <c r="AK38" s="44">
        <v>1</v>
      </c>
      <c r="AL38" s="44">
        <v>27000000000</v>
      </c>
      <c r="AM38" s="44" t="s">
        <v>68</v>
      </c>
      <c r="AN38" s="38">
        <v>46386</v>
      </c>
      <c r="AO38" s="38">
        <f>AN38</f>
        <v>46386</v>
      </c>
      <c r="AP38" s="38">
        <v>46751</v>
      </c>
      <c r="AQ38" s="35" t="s">
        <v>69</v>
      </c>
      <c r="AR38" s="35"/>
      <c r="AS38" s="35"/>
      <c r="AT38" s="35"/>
      <c r="AU38" s="35"/>
      <c r="AV38" s="38"/>
      <c r="AW38" s="40"/>
      <c r="AX38" s="41"/>
      <c r="AY38" s="35"/>
      <c r="AZ38" s="35"/>
      <c r="BA38" s="35"/>
      <c r="BB38" s="35" t="s">
        <v>352</v>
      </c>
      <c r="BC38" s="35"/>
    </row>
    <row r="39" spans="1:55" s="11" customFormat="1" ht="149.25" customHeight="1" x14ac:dyDescent="0.35">
      <c r="A39" s="35">
        <v>4</v>
      </c>
      <c r="B39" s="13">
        <v>31</v>
      </c>
      <c r="C39" s="44" t="s">
        <v>54</v>
      </c>
      <c r="D39" s="35" t="s">
        <v>85</v>
      </c>
      <c r="E39" s="44" t="s">
        <v>86</v>
      </c>
      <c r="F39" s="35"/>
      <c r="G39" s="35" t="s">
        <v>116</v>
      </c>
      <c r="H39" s="36" t="s">
        <v>88</v>
      </c>
      <c r="I39" s="36" t="s">
        <v>89</v>
      </c>
      <c r="J39" s="35">
        <v>2</v>
      </c>
      <c r="K39" s="35"/>
      <c r="L39" s="35" t="s">
        <v>112</v>
      </c>
      <c r="M39" s="35" t="s">
        <v>82</v>
      </c>
      <c r="N39" s="44" t="s">
        <v>62</v>
      </c>
      <c r="O39" s="45">
        <v>3290.85</v>
      </c>
      <c r="P39" s="176">
        <v>4014.837</v>
      </c>
      <c r="Q39" s="170">
        <v>4014.837</v>
      </c>
      <c r="R39" s="37">
        <v>0</v>
      </c>
      <c r="S39" s="37">
        <v>0</v>
      </c>
      <c r="T39" s="37">
        <v>0</v>
      </c>
      <c r="U39" s="37">
        <v>0</v>
      </c>
      <c r="V39" s="37">
        <v>0</v>
      </c>
      <c r="W39" s="45">
        <f t="shared" si="0"/>
        <v>0</v>
      </c>
      <c r="X39" s="35" t="s">
        <v>90</v>
      </c>
      <c r="Y39" s="7" t="s">
        <v>64</v>
      </c>
      <c r="Z39" s="44" t="s">
        <v>65</v>
      </c>
      <c r="AA39" s="38">
        <v>46052</v>
      </c>
      <c r="AB39" s="38">
        <v>46081</v>
      </c>
      <c r="AC39" s="35"/>
      <c r="AD39" s="35"/>
      <c r="AE39" s="35"/>
      <c r="AF39" s="35"/>
      <c r="AG39" s="35" t="s">
        <v>116</v>
      </c>
      <c r="AH39" s="44" t="s">
        <v>66</v>
      </c>
      <c r="AI39" s="44">
        <v>796</v>
      </c>
      <c r="AJ39" s="44" t="s">
        <v>91</v>
      </c>
      <c r="AK39" s="35">
        <v>200</v>
      </c>
      <c r="AL39" s="44">
        <v>27000000000</v>
      </c>
      <c r="AM39" s="44" t="s">
        <v>68</v>
      </c>
      <c r="AN39" s="38">
        <v>46111</v>
      </c>
      <c r="AO39" s="38">
        <v>46111</v>
      </c>
      <c r="AP39" s="38">
        <v>46172</v>
      </c>
      <c r="AQ39" s="35">
        <v>2026</v>
      </c>
      <c r="AR39" s="35"/>
      <c r="AS39" s="35" t="s">
        <v>338</v>
      </c>
      <c r="AT39" s="35" t="s">
        <v>335</v>
      </c>
      <c r="AU39" s="35"/>
      <c r="AV39" s="36">
        <v>2026</v>
      </c>
      <c r="AW39" s="36">
        <v>2026</v>
      </c>
      <c r="AX39" s="41">
        <v>4.0149999999999997</v>
      </c>
      <c r="AY39" s="35"/>
      <c r="AZ39" s="35" t="s">
        <v>60</v>
      </c>
      <c r="BA39" s="35"/>
      <c r="BB39" s="127" t="s">
        <v>367</v>
      </c>
      <c r="BC39" s="35"/>
    </row>
    <row r="40" spans="1:55" s="11" customFormat="1" ht="156" customHeight="1" x14ac:dyDescent="0.35">
      <c r="A40" s="35">
        <v>4</v>
      </c>
      <c r="B40" s="13">
        <v>32</v>
      </c>
      <c r="C40" s="44" t="s">
        <v>54</v>
      </c>
      <c r="D40" s="35" t="s">
        <v>85</v>
      </c>
      <c r="E40" s="35" t="s">
        <v>86</v>
      </c>
      <c r="F40" s="35">
        <v>1</v>
      </c>
      <c r="G40" s="12" t="s">
        <v>310</v>
      </c>
      <c r="H40" s="14" t="s">
        <v>105</v>
      </c>
      <c r="I40" s="14" t="s">
        <v>311</v>
      </c>
      <c r="J40" s="14">
        <v>2</v>
      </c>
      <c r="K40" s="14"/>
      <c r="L40" s="35" t="s">
        <v>112</v>
      </c>
      <c r="M40" s="44" t="s">
        <v>61</v>
      </c>
      <c r="N40" s="35" t="s">
        <v>62</v>
      </c>
      <c r="O40" s="16">
        <v>2868.85</v>
      </c>
      <c r="P40" s="176">
        <v>3499.9969999999998</v>
      </c>
      <c r="Q40" s="169">
        <f>P40</f>
        <v>3499.9969999999998</v>
      </c>
      <c r="R40" s="37">
        <v>0</v>
      </c>
      <c r="S40" s="37">
        <v>0</v>
      </c>
      <c r="T40" s="37">
        <v>0</v>
      </c>
      <c r="U40" s="37">
        <v>0</v>
      </c>
      <c r="V40" s="37">
        <v>0</v>
      </c>
      <c r="W40" s="45">
        <f t="shared" si="0"/>
        <v>0</v>
      </c>
      <c r="X40" s="14" t="s">
        <v>63</v>
      </c>
      <c r="Y40" s="7" t="s">
        <v>64</v>
      </c>
      <c r="Z40" s="35" t="s">
        <v>65</v>
      </c>
      <c r="AA40" s="38">
        <v>46172</v>
      </c>
      <c r="AB40" s="38">
        <v>46203</v>
      </c>
      <c r="AC40" s="14"/>
      <c r="AD40" s="14"/>
      <c r="AE40" s="14"/>
      <c r="AF40" s="14"/>
      <c r="AG40" s="12" t="s">
        <v>310</v>
      </c>
      <c r="AH40" s="35" t="s">
        <v>66</v>
      </c>
      <c r="AI40" s="14">
        <v>796</v>
      </c>
      <c r="AJ40" s="44" t="s">
        <v>91</v>
      </c>
      <c r="AK40" s="14">
        <v>100</v>
      </c>
      <c r="AL40" s="43">
        <v>27000000000</v>
      </c>
      <c r="AM40" s="35" t="s">
        <v>68</v>
      </c>
      <c r="AN40" s="38">
        <v>46233</v>
      </c>
      <c r="AO40" s="38">
        <v>46233</v>
      </c>
      <c r="AP40" s="38">
        <v>46386</v>
      </c>
      <c r="AQ40" s="35">
        <v>2026</v>
      </c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2" t="s">
        <v>353</v>
      </c>
      <c r="BC40" s="14"/>
    </row>
    <row r="41" spans="1:55" s="11" customFormat="1" ht="222.75" customHeight="1" x14ac:dyDescent="0.35">
      <c r="A41" s="35">
        <v>4</v>
      </c>
      <c r="B41" s="13">
        <v>33</v>
      </c>
      <c r="C41" s="35" t="s">
        <v>54</v>
      </c>
      <c r="D41" s="35" t="s">
        <v>85</v>
      </c>
      <c r="E41" s="35" t="s">
        <v>86</v>
      </c>
      <c r="F41" s="35">
        <v>1</v>
      </c>
      <c r="G41" s="35" t="s">
        <v>162</v>
      </c>
      <c r="H41" s="36" t="s">
        <v>88</v>
      </c>
      <c r="I41" s="36" t="s">
        <v>89</v>
      </c>
      <c r="J41" s="35">
        <v>2</v>
      </c>
      <c r="K41" s="35"/>
      <c r="L41" s="35" t="s">
        <v>112</v>
      </c>
      <c r="M41" s="44" t="s">
        <v>82</v>
      </c>
      <c r="N41" s="35" t="s">
        <v>62</v>
      </c>
      <c r="O41" s="45">
        <v>3572</v>
      </c>
      <c r="P41" s="176">
        <v>4357.84</v>
      </c>
      <c r="Q41" s="170">
        <f>P41</f>
        <v>4357.84</v>
      </c>
      <c r="R41" s="37">
        <v>0</v>
      </c>
      <c r="S41" s="37">
        <v>0</v>
      </c>
      <c r="T41" s="37">
        <v>0</v>
      </c>
      <c r="U41" s="37">
        <v>0</v>
      </c>
      <c r="V41" s="37">
        <v>0</v>
      </c>
      <c r="W41" s="45">
        <f t="shared" si="0"/>
        <v>0</v>
      </c>
      <c r="X41" s="35" t="s">
        <v>63</v>
      </c>
      <c r="Y41" s="7" t="s">
        <v>64</v>
      </c>
      <c r="Z41" s="35" t="s">
        <v>65</v>
      </c>
      <c r="AA41" s="38">
        <v>46172</v>
      </c>
      <c r="AB41" s="38">
        <v>46203</v>
      </c>
      <c r="AC41" s="46"/>
      <c r="AD41" s="35"/>
      <c r="AE41" s="35"/>
      <c r="AF41" s="35"/>
      <c r="AG41" s="35" t="s">
        <v>162</v>
      </c>
      <c r="AH41" s="35" t="s">
        <v>66</v>
      </c>
      <c r="AI41" s="35">
        <v>876</v>
      </c>
      <c r="AJ41" s="35" t="s">
        <v>166</v>
      </c>
      <c r="AK41" s="35">
        <v>1</v>
      </c>
      <c r="AL41" s="43">
        <v>27000000000</v>
      </c>
      <c r="AM41" s="35" t="s">
        <v>68</v>
      </c>
      <c r="AN41" s="38">
        <v>46233</v>
      </c>
      <c r="AO41" s="38">
        <v>46233</v>
      </c>
      <c r="AP41" s="38">
        <v>46386</v>
      </c>
      <c r="AQ41" s="35">
        <v>2026</v>
      </c>
      <c r="AR41" s="46"/>
      <c r="AS41" s="35" t="s">
        <v>338</v>
      </c>
      <c r="AT41" s="35" t="s">
        <v>336</v>
      </c>
      <c r="AU41" s="35"/>
      <c r="AV41" s="36">
        <v>2026</v>
      </c>
      <c r="AW41" s="36">
        <v>2026</v>
      </c>
      <c r="AX41" s="41">
        <v>4.3579999999999997</v>
      </c>
      <c r="AY41" s="35"/>
      <c r="AZ41" s="35" t="s">
        <v>60</v>
      </c>
      <c r="BA41" s="35"/>
      <c r="BB41" s="127" t="s">
        <v>367</v>
      </c>
      <c r="BC41" s="35"/>
    </row>
    <row r="42" spans="1:55" s="11" customFormat="1" ht="294" customHeight="1" x14ac:dyDescent="0.35">
      <c r="A42" s="35">
        <v>4</v>
      </c>
      <c r="B42" s="13">
        <v>34</v>
      </c>
      <c r="C42" s="35" t="s">
        <v>54</v>
      </c>
      <c r="D42" s="35" t="s">
        <v>85</v>
      </c>
      <c r="E42" s="35" t="s">
        <v>86</v>
      </c>
      <c r="F42" s="35">
        <v>1</v>
      </c>
      <c r="G42" s="35" t="s">
        <v>163</v>
      </c>
      <c r="H42" s="36" t="s">
        <v>164</v>
      </c>
      <c r="I42" s="36" t="s">
        <v>165</v>
      </c>
      <c r="J42" s="35">
        <v>2</v>
      </c>
      <c r="K42" s="35"/>
      <c r="L42" s="35" t="s">
        <v>112</v>
      </c>
      <c r="M42" s="44" t="s">
        <v>82</v>
      </c>
      <c r="N42" s="35" t="s">
        <v>62</v>
      </c>
      <c r="O42" s="113">
        <v>14274.1248</v>
      </c>
      <c r="P42" s="176">
        <v>17414.432256</v>
      </c>
      <c r="Q42" s="170">
        <v>17414.432256</v>
      </c>
      <c r="R42" s="37">
        <v>0</v>
      </c>
      <c r="S42" s="37">
        <v>0</v>
      </c>
      <c r="T42" s="37">
        <v>0</v>
      </c>
      <c r="U42" s="37">
        <v>0</v>
      </c>
      <c r="V42" s="37">
        <v>0</v>
      </c>
      <c r="W42" s="45">
        <f t="shared" si="0"/>
        <v>0</v>
      </c>
      <c r="X42" s="35" t="s">
        <v>148</v>
      </c>
      <c r="Y42" s="7" t="s">
        <v>64</v>
      </c>
      <c r="Z42" s="35" t="s">
        <v>65</v>
      </c>
      <c r="AA42" s="38">
        <v>46172</v>
      </c>
      <c r="AB42" s="38">
        <v>46203</v>
      </c>
      <c r="AC42" s="46"/>
      <c r="AD42" s="35"/>
      <c r="AE42" s="35"/>
      <c r="AF42" s="35"/>
      <c r="AG42" s="35" t="s">
        <v>163</v>
      </c>
      <c r="AH42" s="35" t="s">
        <v>66</v>
      </c>
      <c r="AI42" s="35">
        <v>876</v>
      </c>
      <c r="AJ42" s="35" t="s">
        <v>166</v>
      </c>
      <c r="AK42" s="35">
        <v>1</v>
      </c>
      <c r="AL42" s="43">
        <v>27000000000</v>
      </c>
      <c r="AM42" s="35" t="s">
        <v>68</v>
      </c>
      <c r="AN42" s="38">
        <v>46233</v>
      </c>
      <c r="AO42" s="38">
        <v>46233</v>
      </c>
      <c r="AP42" s="38">
        <v>46386</v>
      </c>
      <c r="AQ42" s="35">
        <v>2026</v>
      </c>
      <c r="AR42" s="46"/>
      <c r="AS42" s="35" t="s">
        <v>338</v>
      </c>
      <c r="AT42" s="35" t="s">
        <v>337</v>
      </c>
      <c r="AU42" s="35"/>
      <c r="AV42" s="36">
        <v>2026</v>
      </c>
      <c r="AW42" s="36">
        <v>2026</v>
      </c>
      <c r="AX42" s="41">
        <v>17.414000000000001</v>
      </c>
      <c r="AY42" s="35"/>
      <c r="AZ42" s="35" t="s">
        <v>60</v>
      </c>
      <c r="BA42" s="35"/>
      <c r="BB42" s="127" t="s">
        <v>367</v>
      </c>
      <c r="BC42" s="35"/>
    </row>
    <row r="43" spans="1:55" s="83" customFormat="1" ht="143.25" customHeight="1" x14ac:dyDescent="0.35">
      <c r="A43" s="35">
        <v>7</v>
      </c>
      <c r="B43" s="13">
        <v>35</v>
      </c>
      <c r="C43" s="12" t="s">
        <v>54</v>
      </c>
      <c r="D43" s="12" t="s">
        <v>117</v>
      </c>
      <c r="E43" s="12" t="s">
        <v>56</v>
      </c>
      <c r="F43" s="12">
        <v>1</v>
      </c>
      <c r="G43" s="12" t="s">
        <v>118</v>
      </c>
      <c r="H43" s="47" t="s">
        <v>119</v>
      </c>
      <c r="I43" s="47" t="s">
        <v>120</v>
      </c>
      <c r="J43" s="12">
        <v>2</v>
      </c>
      <c r="K43" s="24"/>
      <c r="L43" s="12" t="s">
        <v>60</v>
      </c>
      <c r="M43" s="12" t="s">
        <v>61</v>
      </c>
      <c r="N43" s="12" t="s">
        <v>62</v>
      </c>
      <c r="O43" s="48">
        <v>865.95</v>
      </c>
      <c r="P43" s="176">
        <v>1056.4590000000001</v>
      </c>
      <c r="Q43" s="168">
        <v>0</v>
      </c>
      <c r="R43" s="17">
        <f>P43</f>
        <v>1056.4590000000001</v>
      </c>
      <c r="S43" s="37">
        <v>0</v>
      </c>
      <c r="T43" s="37">
        <v>0</v>
      </c>
      <c r="U43" s="37">
        <v>0</v>
      </c>
      <c r="V43" s="37">
        <v>0</v>
      </c>
      <c r="W43" s="45">
        <f t="shared" si="0"/>
        <v>0</v>
      </c>
      <c r="X43" s="49" t="s">
        <v>90</v>
      </c>
      <c r="Y43" s="7" t="s">
        <v>64</v>
      </c>
      <c r="Z43" s="84" t="s">
        <v>65</v>
      </c>
      <c r="AA43" s="96">
        <v>46356</v>
      </c>
      <c r="AB43" s="96">
        <v>46386</v>
      </c>
      <c r="AC43" s="90"/>
      <c r="AD43" s="97"/>
      <c r="AE43" s="91"/>
      <c r="AF43" s="91"/>
      <c r="AG43" s="84" t="s">
        <v>121</v>
      </c>
      <c r="AH43" s="84" t="s">
        <v>66</v>
      </c>
      <c r="AI43" s="84">
        <v>876</v>
      </c>
      <c r="AJ43" s="84" t="s">
        <v>67</v>
      </c>
      <c r="AK43" s="84">
        <v>1</v>
      </c>
      <c r="AL43" s="84">
        <v>27000000000</v>
      </c>
      <c r="AM43" s="84" t="s">
        <v>68</v>
      </c>
      <c r="AN43" s="96">
        <v>46386</v>
      </c>
      <c r="AO43" s="8">
        <v>46417</v>
      </c>
      <c r="AP43" s="8">
        <v>46752</v>
      </c>
      <c r="AQ43" s="98">
        <v>2027</v>
      </c>
      <c r="AR43" s="90"/>
      <c r="AS43" s="91"/>
      <c r="AT43" s="91"/>
      <c r="AU43" s="91"/>
      <c r="AV43" s="92"/>
      <c r="AW43" s="93"/>
      <c r="AX43" s="94"/>
      <c r="AY43" s="91"/>
      <c r="AZ43" s="91"/>
      <c r="BA43" s="91"/>
      <c r="BB43" s="35" t="s">
        <v>354</v>
      </c>
      <c r="BC43" s="91"/>
    </row>
    <row r="44" spans="1:55" s="83" customFormat="1" ht="144" customHeight="1" x14ac:dyDescent="0.35">
      <c r="A44" s="35">
        <v>7</v>
      </c>
      <c r="B44" s="13">
        <v>36</v>
      </c>
      <c r="C44" s="12" t="s">
        <v>54</v>
      </c>
      <c r="D44" s="12" t="s">
        <v>117</v>
      </c>
      <c r="E44" s="12" t="s">
        <v>56</v>
      </c>
      <c r="F44" s="12">
        <v>1</v>
      </c>
      <c r="G44" s="12" t="s">
        <v>122</v>
      </c>
      <c r="H44" s="12" t="s">
        <v>123</v>
      </c>
      <c r="I44" s="12" t="s">
        <v>124</v>
      </c>
      <c r="J44" s="12">
        <v>2</v>
      </c>
      <c r="K44" s="24"/>
      <c r="L44" s="12" t="s">
        <v>60</v>
      </c>
      <c r="M44" s="12" t="s">
        <v>61</v>
      </c>
      <c r="N44" s="12" t="s">
        <v>62</v>
      </c>
      <c r="O44" s="48">
        <v>819.67</v>
      </c>
      <c r="P44" s="176">
        <v>999.99739999999997</v>
      </c>
      <c r="Q44" s="168">
        <v>0</v>
      </c>
      <c r="R44" s="17">
        <f>P44</f>
        <v>999.99739999999997</v>
      </c>
      <c r="S44" s="37">
        <v>0</v>
      </c>
      <c r="T44" s="37">
        <v>0</v>
      </c>
      <c r="U44" s="37">
        <v>0</v>
      </c>
      <c r="V44" s="37">
        <v>0</v>
      </c>
      <c r="W44" s="45">
        <f t="shared" si="0"/>
        <v>0</v>
      </c>
      <c r="X44" s="12" t="s">
        <v>90</v>
      </c>
      <c r="Y44" s="7" t="s">
        <v>64</v>
      </c>
      <c r="Z44" s="84" t="s">
        <v>65</v>
      </c>
      <c r="AA44" s="96">
        <v>46356</v>
      </c>
      <c r="AB44" s="96">
        <v>46386</v>
      </c>
      <c r="AC44" s="90"/>
      <c r="AD44" s="91"/>
      <c r="AE44" s="91"/>
      <c r="AF44" s="91"/>
      <c r="AG44" s="84" t="s">
        <v>125</v>
      </c>
      <c r="AH44" s="84" t="s">
        <v>66</v>
      </c>
      <c r="AI44" s="84">
        <v>876</v>
      </c>
      <c r="AJ44" s="84" t="s">
        <v>67</v>
      </c>
      <c r="AK44" s="84">
        <v>1</v>
      </c>
      <c r="AL44" s="84">
        <v>27000000000</v>
      </c>
      <c r="AM44" s="84" t="s">
        <v>68</v>
      </c>
      <c r="AN44" s="96">
        <v>46386</v>
      </c>
      <c r="AO44" s="8">
        <v>46417</v>
      </c>
      <c r="AP44" s="8">
        <v>46752</v>
      </c>
      <c r="AQ44" s="98">
        <v>2027</v>
      </c>
      <c r="AR44" s="90"/>
      <c r="AS44" s="91"/>
      <c r="AT44" s="91"/>
      <c r="AU44" s="91"/>
      <c r="AV44" s="92"/>
      <c r="AW44" s="93"/>
      <c r="AX44" s="94"/>
      <c r="AY44" s="91"/>
      <c r="AZ44" s="91"/>
      <c r="BA44" s="91"/>
      <c r="BB44" s="35" t="s">
        <v>347</v>
      </c>
      <c r="BC44" s="91"/>
    </row>
    <row r="45" spans="1:55" s="83" customFormat="1" ht="136.5" customHeight="1" x14ac:dyDescent="0.35">
      <c r="A45" s="35">
        <v>7</v>
      </c>
      <c r="B45" s="13">
        <v>37</v>
      </c>
      <c r="C45" s="12" t="s">
        <v>54</v>
      </c>
      <c r="D45" s="12" t="s">
        <v>117</v>
      </c>
      <c r="E45" s="12" t="s">
        <v>56</v>
      </c>
      <c r="F45" s="12">
        <v>1</v>
      </c>
      <c r="G45" s="12" t="s">
        <v>126</v>
      </c>
      <c r="H45" s="49" t="s">
        <v>127</v>
      </c>
      <c r="I45" s="49" t="s">
        <v>127</v>
      </c>
      <c r="J45" s="12">
        <v>2</v>
      </c>
      <c r="K45" s="24"/>
      <c r="L45" s="12" t="s">
        <v>60</v>
      </c>
      <c r="M45" s="12" t="s">
        <v>61</v>
      </c>
      <c r="N45" s="12" t="s">
        <v>62</v>
      </c>
      <c r="O45" s="48">
        <v>819.67</v>
      </c>
      <c r="P45" s="176">
        <v>999.99739999999997</v>
      </c>
      <c r="Q45" s="168">
        <v>0</v>
      </c>
      <c r="R45" s="17">
        <f>P45</f>
        <v>999.99739999999997</v>
      </c>
      <c r="S45" s="118">
        <v>0</v>
      </c>
      <c r="T45" s="37">
        <v>0</v>
      </c>
      <c r="U45" s="118">
        <v>0</v>
      </c>
      <c r="V45" s="37">
        <v>0</v>
      </c>
      <c r="W45" s="45">
        <f t="shared" si="0"/>
        <v>0</v>
      </c>
      <c r="X45" s="12" t="s">
        <v>90</v>
      </c>
      <c r="Y45" s="7" t="s">
        <v>64</v>
      </c>
      <c r="Z45" s="84" t="s">
        <v>65</v>
      </c>
      <c r="AA45" s="96">
        <v>46356</v>
      </c>
      <c r="AB45" s="96">
        <v>46386</v>
      </c>
      <c r="AC45" s="90"/>
      <c r="AD45" s="91"/>
      <c r="AE45" s="91"/>
      <c r="AF45" s="91"/>
      <c r="AG45" s="84" t="s">
        <v>128</v>
      </c>
      <c r="AH45" s="84" t="s">
        <v>66</v>
      </c>
      <c r="AI45" s="84">
        <v>876</v>
      </c>
      <c r="AJ45" s="84" t="s">
        <v>67</v>
      </c>
      <c r="AK45" s="84">
        <v>1</v>
      </c>
      <c r="AL45" s="84">
        <v>27000000000</v>
      </c>
      <c r="AM45" s="84" t="s">
        <v>68</v>
      </c>
      <c r="AN45" s="8">
        <v>46386</v>
      </c>
      <c r="AO45" s="8">
        <v>46417</v>
      </c>
      <c r="AP45" s="8">
        <v>46752</v>
      </c>
      <c r="AQ45" s="98">
        <v>2027</v>
      </c>
      <c r="AR45" s="90"/>
      <c r="AS45" s="91"/>
      <c r="AT45" s="91"/>
      <c r="AU45" s="91"/>
      <c r="AV45" s="92"/>
      <c r="AW45" s="93"/>
      <c r="AX45" s="94"/>
      <c r="AY45" s="91"/>
      <c r="AZ45" s="91"/>
      <c r="BA45" s="91"/>
      <c r="BB45" s="35" t="s">
        <v>351</v>
      </c>
      <c r="BC45" s="9"/>
    </row>
    <row r="46" spans="1:55" s="83" customFormat="1" ht="155.25" customHeight="1" x14ac:dyDescent="0.35">
      <c r="A46" s="119">
        <v>7</v>
      </c>
      <c r="B46" s="13">
        <v>38</v>
      </c>
      <c r="C46" s="12" t="s">
        <v>54</v>
      </c>
      <c r="D46" s="12" t="s">
        <v>117</v>
      </c>
      <c r="E46" s="12" t="s">
        <v>56</v>
      </c>
      <c r="F46" s="12">
        <v>1</v>
      </c>
      <c r="G46" s="12" t="s">
        <v>129</v>
      </c>
      <c r="H46" s="120" t="s">
        <v>130</v>
      </c>
      <c r="I46" s="12" t="s">
        <v>131</v>
      </c>
      <c r="J46" s="119">
        <v>2</v>
      </c>
      <c r="K46" s="15"/>
      <c r="L46" s="12" t="s">
        <v>60</v>
      </c>
      <c r="M46" s="12" t="s">
        <v>61</v>
      </c>
      <c r="N46" s="12" t="s">
        <v>62</v>
      </c>
      <c r="O46" s="115">
        <v>1600</v>
      </c>
      <c r="P46" s="176">
        <v>1952</v>
      </c>
      <c r="Q46" s="168">
        <v>0</v>
      </c>
      <c r="R46" s="116">
        <f>P46</f>
        <v>1952</v>
      </c>
      <c r="S46" s="116">
        <v>0</v>
      </c>
      <c r="T46" s="116">
        <v>0</v>
      </c>
      <c r="U46" s="116">
        <v>0</v>
      </c>
      <c r="V46" s="116">
        <v>0</v>
      </c>
      <c r="W46" s="45">
        <f t="shared" si="0"/>
        <v>0</v>
      </c>
      <c r="X46" s="12" t="s">
        <v>90</v>
      </c>
      <c r="Y46" s="7" t="s">
        <v>64</v>
      </c>
      <c r="Z46" s="84" t="s">
        <v>65</v>
      </c>
      <c r="AA46" s="96">
        <v>46356</v>
      </c>
      <c r="AB46" s="96">
        <v>46386</v>
      </c>
      <c r="AC46" s="99"/>
      <c r="AD46" s="99"/>
      <c r="AE46" s="99"/>
      <c r="AF46" s="99"/>
      <c r="AG46" s="84" t="s">
        <v>132</v>
      </c>
      <c r="AH46" s="84" t="s">
        <v>66</v>
      </c>
      <c r="AI46" s="84">
        <v>876</v>
      </c>
      <c r="AJ46" s="84" t="s">
        <v>67</v>
      </c>
      <c r="AK46" s="84">
        <v>1</v>
      </c>
      <c r="AL46" s="84">
        <v>27000000000</v>
      </c>
      <c r="AM46" s="84" t="s">
        <v>68</v>
      </c>
      <c r="AN46" s="8">
        <v>46386</v>
      </c>
      <c r="AO46" s="8">
        <v>46417</v>
      </c>
      <c r="AP46" s="8">
        <v>46752</v>
      </c>
      <c r="AQ46" s="98">
        <v>2027</v>
      </c>
      <c r="AR46" s="99"/>
      <c r="AS46" s="99"/>
      <c r="AT46" s="99"/>
      <c r="AU46" s="99"/>
      <c r="AV46" s="99"/>
      <c r="AW46" s="99"/>
      <c r="AX46" s="99"/>
      <c r="AY46" s="99"/>
      <c r="AZ46" s="99"/>
      <c r="BA46" s="99"/>
      <c r="BB46" s="30" t="s">
        <v>347</v>
      </c>
      <c r="BC46" s="100"/>
    </row>
    <row r="47" spans="1:55" s="83" customFormat="1" ht="159" customHeight="1" x14ac:dyDescent="0.35">
      <c r="A47" s="119">
        <v>7</v>
      </c>
      <c r="B47" s="13">
        <v>39</v>
      </c>
      <c r="C47" s="12" t="s">
        <v>54</v>
      </c>
      <c r="D47" s="12" t="s">
        <v>117</v>
      </c>
      <c r="E47" s="12" t="s">
        <v>56</v>
      </c>
      <c r="F47" s="12">
        <v>1</v>
      </c>
      <c r="G47" s="12" t="s">
        <v>133</v>
      </c>
      <c r="H47" s="34" t="s">
        <v>134</v>
      </c>
      <c r="I47" s="34" t="s">
        <v>134</v>
      </c>
      <c r="J47" s="119">
        <v>2</v>
      </c>
      <c r="K47" s="15"/>
      <c r="L47" s="12" t="s">
        <v>60</v>
      </c>
      <c r="M47" s="12" t="s">
        <v>61</v>
      </c>
      <c r="N47" s="12" t="s">
        <v>62</v>
      </c>
      <c r="O47" s="115">
        <v>3761.6747999999998</v>
      </c>
      <c r="P47" s="176">
        <v>4589.2432559999997</v>
      </c>
      <c r="Q47" s="168">
        <v>0</v>
      </c>
      <c r="R47" s="116">
        <f>P47</f>
        <v>4589.2432559999997</v>
      </c>
      <c r="S47" s="116">
        <v>0</v>
      </c>
      <c r="T47" s="116">
        <v>0</v>
      </c>
      <c r="U47" s="116">
        <v>0</v>
      </c>
      <c r="V47" s="116">
        <v>0</v>
      </c>
      <c r="W47" s="45">
        <f t="shared" si="0"/>
        <v>0</v>
      </c>
      <c r="X47" s="12" t="s">
        <v>90</v>
      </c>
      <c r="Y47" s="7" t="s">
        <v>64</v>
      </c>
      <c r="Z47" s="84" t="s">
        <v>65</v>
      </c>
      <c r="AA47" s="96">
        <v>46356</v>
      </c>
      <c r="AB47" s="96">
        <v>46386</v>
      </c>
      <c r="AC47" s="90"/>
      <c r="AD47" s="91"/>
      <c r="AE47" s="91"/>
      <c r="AF47" s="91"/>
      <c r="AG47" s="84" t="s">
        <v>125</v>
      </c>
      <c r="AH47" s="84" t="s">
        <v>66</v>
      </c>
      <c r="AI47" s="84">
        <v>876</v>
      </c>
      <c r="AJ47" s="84" t="s">
        <v>67</v>
      </c>
      <c r="AK47" s="84">
        <v>1</v>
      </c>
      <c r="AL47" s="84">
        <v>27000000000</v>
      </c>
      <c r="AM47" s="84" t="s">
        <v>68</v>
      </c>
      <c r="AN47" s="8">
        <v>46386</v>
      </c>
      <c r="AO47" s="8">
        <v>46417</v>
      </c>
      <c r="AP47" s="8">
        <v>46752</v>
      </c>
      <c r="AQ47" s="98">
        <v>2027</v>
      </c>
      <c r="AR47" s="99"/>
      <c r="AS47" s="99"/>
      <c r="AT47" s="99"/>
      <c r="AU47" s="99"/>
      <c r="AV47" s="99"/>
      <c r="AW47" s="99"/>
      <c r="AX47" s="99"/>
      <c r="AY47" s="99"/>
      <c r="AZ47" s="99"/>
      <c r="BA47" s="99"/>
      <c r="BB47" s="30" t="s">
        <v>355</v>
      </c>
      <c r="BC47" s="100"/>
    </row>
    <row r="48" spans="1:55" s="11" customFormat="1" ht="408.75" customHeight="1" x14ac:dyDescent="0.35">
      <c r="A48" s="6">
        <v>7</v>
      </c>
      <c r="B48" s="13">
        <v>40</v>
      </c>
      <c r="C48" s="12" t="s">
        <v>54</v>
      </c>
      <c r="D48" s="12" t="s">
        <v>117</v>
      </c>
      <c r="E48" s="6" t="s">
        <v>56</v>
      </c>
      <c r="F48" s="12">
        <v>1</v>
      </c>
      <c r="G48" s="5" t="s">
        <v>135</v>
      </c>
      <c r="H48" s="6" t="s">
        <v>136</v>
      </c>
      <c r="I48" s="6" t="s">
        <v>137</v>
      </c>
      <c r="J48" s="6">
        <v>2</v>
      </c>
      <c r="K48" s="6"/>
      <c r="L48" s="12" t="s">
        <v>60</v>
      </c>
      <c r="M48" s="6" t="s">
        <v>82</v>
      </c>
      <c r="N48" s="44" t="s">
        <v>62</v>
      </c>
      <c r="O48" s="48">
        <v>502.37799999999999</v>
      </c>
      <c r="P48" s="176">
        <v>612.90116</v>
      </c>
      <c r="Q48" s="168">
        <f>P48</f>
        <v>612.90116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45">
        <f t="shared" si="0"/>
        <v>0</v>
      </c>
      <c r="X48" s="12" t="s">
        <v>90</v>
      </c>
      <c r="Y48" s="7" t="s">
        <v>64</v>
      </c>
      <c r="Z48" s="12" t="s">
        <v>65</v>
      </c>
      <c r="AA48" s="18">
        <v>46173</v>
      </c>
      <c r="AB48" s="18">
        <v>46203</v>
      </c>
      <c r="AC48" s="6"/>
      <c r="AD48" s="6"/>
      <c r="AE48" s="6"/>
      <c r="AF48" s="6"/>
      <c r="AG48" s="6" t="s">
        <v>138</v>
      </c>
      <c r="AH48" s="12" t="s">
        <v>66</v>
      </c>
      <c r="AI48" s="12">
        <v>876</v>
      </c>
      <c r="AJ48" s="12" t="s">
        <v>67</v>
      </c>
      <c r="AK48" s="12">
        <v>1</v>
      </c>
      <c r="AL48" s="47" t="s">
        <v>139</v>
      </c>
      <c r="AM48" s="12" t="s">
        <v>68</v>
      </c>
      <c r="AN48" s="53">
        <v>46234</v>
      </c>
      <c r="AO48" s="53">
        <v>46234</v>
      </c>
      <c r="AP48" s="53">
        <v>46387</v>
      </c>
      <c r="AQ48" s="21">
        <v>2026</v>
      </c>
      <c r="AR48" s="6"/>
      <c r="AS48" s="35" t="s">
        <v>338</v>
      </c>
      <c r="AT48" s="122" t="s">
        <v>339</v>
      </c>
      <c r="AU48" s="6"/>
      <c r="AV48" s="6">
        <v>2026</v>
      </c>
      <c r="AW48" s="6">
        <v>2026</v>
      </c>
      <c r="AX48" s="123">
        <v>0.6129</v>
      </c>
      <c r="AY48" s="6"/>
      <c r="AZ48" s="35" t="s">
        <v>60</v>
      </c>
      <c r="BA48" s="6"/>
      <c r="BB48" s="126" t="s">
        <v>367</v>
      </c>
      <c r="BC48" s="54"/>
    </row>
    <row r="49" spans="1:55" s="11" customFormat="1" ht="193.5" customHeight="1" x14ac:dyDescent="0.35">
      <c r="A49" s="44">
        <v>7</v>
      </c>
      <c r="B49" s="13">
        <v>41</v>
      </c>
      <c r="C49" s="44" t="s">
        <v>54</v>
      </c>
      <c r="D49" s="44" t="s">
        <v>117</v>
      </c>
      <c r="E49" s="44" t="s">
        <v>56</v>
      </c>
      <c r="F49" s="44">
        <v>1</v>
      </c>
      <c r="G49" s="55" t="s">
        <v>140</v>
      </c>
      <c r="H49" s="44" t="s">
        <v>141</v>
      </c>
      <c r="I49" s="44" t="s">
        <v>142</v>
      </c>
      <c r="J49" s="44">
        <v>2</v>
      </c>
      <c r="K49" s="44"/>
      <c r="L49" s="44" t="s">
        <v>60</v>
      </c>
      <c r="M49" s="44" t="s">
        <v>61</v>
      </c>
      <c r="N49" s="44" t="s">
        <v>62</v>
      </c>
      <c r="O49" s="48">
        <v>400</v>
      </c>
      <c r="P49" s="176">
        <v>488</v>
      </c>
      <c r="Q49" s="167">
        <f>P49</f>
        <v>488</v>
      </c>
      <c r="R49" s="48">
        <v>0</v>
      </c>
      <c r="S49" s="48">
        <v>0</v>
      </c>
      <c r="T49" s="48">
        <v>0</v>
      </c>
      <c r="U49" s="48">
        <v>0</v>
      </c>
      <c r="V49" s="48">
        <v>0</v>
      </c>
      <c r="W49" s="45">
        <f t="shared" si="0"/>
        <v>0</v>
      </c>
      <c r="X49" s="6" t="s">
        <v>90</v>
      </c>
      <c r="Y49" s="7" t="s">
        <v>64</v>
      </c>
      <c r="Z49" s="44" t="s">
        <v>65</v>
      </c>
      <c r="AA49" s="50">
        <v>46112</v>
      </c>
      <c r="AB49" s="50">
        <v>46142</v>
      </c>
      <c r="AC49" s="44"/>
      <c r="AD49" s="44"/>
      <c r="AE49" s="20"/>
      <c r="AF49" s="20"/>
      <c r="AG49" s="44" t="str">
        <f>G49</f>
        <v>Поставка и установка жалюзи и рольставней</v>
      </c>
      <c r="AH49" s="44" t="s">
        <v>66</v>
      </c>
      <c r="AI49" s="44">
        <v>876</v>
      </c>
      <c r="AJ49" s="44" t="s">
        <v>67</v>
      </c>
      <c r="AK49" s="44">
        <v>1</v>
      </c>
      <c r="AL49" s="4">
        <v>27000000000</v>
      </c>
      <c r="AM49" s="44" t="s">
        <v>68</v>
      </c>
      <c r="AN49" s="50">
        <v>46173</v>
      </c>
      <c r="AO49" s="50">
        <v>45808</v>
      </c>
      <c r="AP49" s="53">
        <v>46387</v>
      </c>
      <c r="AQ49" s="21">
        <v>2026</v>
      </c>
      <c r="AR49" s="44"/>
      <c r="AS49" s="44"/>
      <c r="AT49" s="165"/>
      <c r="AU49" s="44"/>
      <c r="AV49" s="44"/>
      <c r="AW49" s="44"/>
      <c r="AX49" s="44"/>
      <c r="AY49" s="44"/>
      <c r="AZ49" s="44"/>
      <c r="BA49" s="44"/>
      <c r="BB49" s="44" t="s">
        <v>351</v>
      </c>
      <c r="BC49" s="6"/>
    </row>
    <row r="50" spans="1:55" s="11" customFormat="1" ht="151.5" customHeight="1" x14ac:dyDescent="0.35">
      <c r="A50" s="6">
        <v>7</v>
      </c>
      <c r="B50" s="13">
        <v>42</v>
      </c>
      <c r="C50" s="44" t="s">
        <v>54</v>
      </c>
      <c r="D50" s="44" t="s">
        <v>117</v>
      </c>
      <c r="E50" s="44" t="s">
        <v>56</v>
      </c>
      <c r="F50" s="6">
        <v>1</v>
      </c>
      <c r="G50" s="55" t="s">
        <v>143</v>
      </c>
      <c r="H50" s="6" t="s">
        <v>144</v>
      </c>
      <c r="I50" s="4" t="s">
        <v>144</v>
      </c>
      <c r="J50" s="6">
        <v>2</v>
      </c>
      <c r="K50" s="6"/>
      <c r="L50" s="6" t="s">
        <v>60</v>
      </c>
      <c r="M50" s="44" t="s">
        <v>61</v>
      </c>
      <c r="N50" s="44" t="s">
        <v>62</v>
      </c>
      <c r="O50" s="56">
        <v>2052.9499999999998</v>
      </c>
      <c r="P50" s="176">
        <v>2504.5989999999997</v>
      </c>
      <c r="Q50" s="80">
        <f>P50</f>
        <v>2504.5989999999997</v>
      </c>
      <c r="R50" s="56">
        <v>0</v>
      </c>
      <c r="S50" s="48">
        <v>0</v>
      </c>
      <c r="T50" s="48">
        <v>0</v>
      </c>
      <c r="U50" s="48">
        <v>0</v>
      </c>
      <c r="V50" s="48">
        <v>0</v>
      </c>
      <c r="W50" s="45">
        <f t="shared" si="0"/>
        <v>0</v>
      </c>
      <c r="X50" s="57" t="s">
        <v>90</v>
      </c>
      <c r="Y50" s="7" t="s">
        <v>64</v>
      </c>
      <c r="Z50" s="44" t="s">
        <v>65</v>
      </c>
      <c r="AA50" s="50">
        <v>46112</v>
      </c>
      <c r="AB50" s="50">
        <v>46142</v>
      </c>
      <c r="AC50" s="57"/>
      <c r="AD50" s="57"/>
      <c r="AE50" s="20"/>
      <c r="AF50" s="20"/>
      <c r="AG50" s="44" t="s">
        <v>143</v>
      </c>
      <c r="AH50" s="44" t="s">
        <v>66</v>
      </c>
      <c r="AI50" s="44">
        <v>876</v>
      </c>
      <c r="AJ50" s="44" t="s">
        <v>67</v>
      </c>
      <c r="AK50" s="57">
        <v>1</v>
      </c>
      <c r="AL50" s="4">
        <v>27000000000</v>
      </c>
      <c r="AM50" s="44" t="s">
        <v>68</v>
      </c>
      <c r="AN50" s="50">
        <v>46173</v>
      </c>
      <c r="AO50" s="50">
        <v>46173</v>
      </c>
      <c r="AP50" s="53">
        <v>46387</v>
      </c>
      <c r="AQ50" s="21">
        <v>2026</v>
      </c>
      <c r="AR50" s="57"/>
      <c r="AS50" s="57"/>
      <c r="AT50" s="57"/>
      <c r="AU50" s="57"/>
      <c r="AV50" s="57"/>
      <c r="AW50" s="57"/>
      <c r="AX50" s="57"/>
      <c r="AY50" s="57"/>
      <c r="AZ50" s="57"/>
      <c r="BA50" s="57"/>
      <c r="BB50" s="44" t="s">
        <v>364</v>
      </c>
      <c r="BC50" s="6"/>
    </row>
    <row r="51" spans="1:55" s="11" customFormat="1" ht="273" customHeight="1" x14ac:dyDescent="0.35">
      <c r="A51" s="6">
        <v>7</v>
      </c>
      <c r="B51" s="13">
        <v>43</v>
      </c>
      <c r="C51" s="44" t="s">
        <v>54</v>
      </c>
      <c r="D51" s="44" t="s">
        <v>117</v>
      </c>
      <c r="E51" s="6" t="s">
        <v>368</v>
      </c>
      <c r="F51" s="44">
        <v>1</v>
      </c>
      <c r="G51" s="5" t="s">
        <v>145</v>
      </c>
      <c r="H51" s="6" t="s">
        <v>146</v>
      </c>
      <c r="I51" s="6" t="s">
        <v>147</v>
      </c>
      <c r="J51" s="6">
        <v>2</v>
      </c>
      <c r="K51" s="6"/>
      <c r="L51" s="44" t="s">
        <v>60</v>
      </c>
      <c r="M51" s="44" t="s">
        <v>61</v>
      </c>
      <c r="N51" s="44" t="s">
        <v>156</v>
      </c>
      <c r="O51" s="48">
        <v>16563.11205</v>
      </c>
      <c r="P51" s="176">
        <v>20206.996701</v>
      </c>
      <c r="Q51" s="167">
        <f>P51</f>
        <v>20206.996701</v>
      </c>
      <c r="R51" s="48">
        <v>0</v>
      </c>
      <c r="S51" s="48">
        <v>0</v>
      </c>
      <c r="T51" s="48">
        <v>0</v>
      </c>
      <c r="U51" s="48">
        <v>0</v>
      </c>
      <c r="V51" s="48">
        <v>0</v>
      </c>
      <c r="W51" s="45">
        <f t="shared" si="0"/>
        <v>0</v>
      </c>
      <c r="X51" s="44" t="s">
        <v>148</v>
      </c>
      <c r="Y51" s="7" t="s">
        <v>64</v>
      </c>
      <c r="Z51" s="44" t="s">
        <v>65</v>
      </c>
      <c r="AA51" s="50">
        <v>46112</v>
      </c>
      <c r="AB51" s="50">
        <v>46142</v>
      </c>
      <c r="AC51" s="6"/>
      <c r="AD51" s="6"/>
      <c r="AE51" s="6"/>
      <c r="AF51" s="6"/>
      <c r="AG51" s="5" t="s">
        <v>145</v>
      </c>
      <c r="AH51" s="44" t="s">
        <v>66</v>
      </c>
      <c r="AI51" s="44">
        <v>876</v>
      </c>
      <c r="AJ51" s="44" t="s">
        <v>67</v>
      </c>
      <c r="AK51" s="44">
        <v>1</v>
      </c>
      <c r="AL51" s="55" t="s">
        <v>139</v>
      </c>
      <c r="AM51" s="44" t="s">
        <v>68</v>
      </c>
      <c r="AN51" s="50">
        <v>46173</v>
      </c>
      <c r="AO51" s="50">
        <v>46173</v>
      </c>
      <c r="AP51" s="53">
        <v>46387</v>
      </c>
      <c r="AQ51" s="21">
        <v>2026</v>
      </c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44" t="s">
        <v>345</v>
      </c>
      <c r="BC51" s="54"/>
    </row>
    <row r="52" spans="1:55" s="11" customFormat="1" ht="351" customHeight="1" x14ac:dyDescent="0.35">
      <c r="A52" s="6">
        <v>7</v>
      </c>
      <c r="B52" s="13">
        <v>44</v>
      </c>
      <c r="C52" s="44" t="s">
        <v>54</v>
      </c>
      <c r="D52" s="44" t="s">
        <v>117</v>
      </c>
      <c r="E52" s="6" t="s">
        <v>369</v>
      </c>
      <c r="F52" s="44">
        <v>1</v>
      </c>
      <c r="G52" s="5" t="s">
        <v>149</v>
      </c>
      <c r="H52" s="6" t="s">
        <v>146</v>
      </c>
      <c r="I52" s="6" t="s">
        <v>147</v>
      </c>
      <c r="J52" s="6">
        <v>2</v>
      </c>
      <c r="K52" s="6"/>
      <c r="L52" s="44" t="s">
        <v>60</v>
      </c>
      <c r="M52" s="44" t="s">
        <v>61</v>
      </c>
      <c r="N52" s="44" t="s">
        <v>156</v>
      </c>
      <c r="O52" s="48">
        <v>1874.3113699999999</v>
      </c>
      <c r="P52" s="176">
        <v>2286.6598713999997</v>
      </c>
      <c r="Q52" s="167">
        <f>P52</f>
        <v>2286.6598713999997</v>
      </c>
      <c r="R52" s="48">
        <v>0</v>
      </c>
      <c r="S52" s="48">
        <v>0</v>
      </c>
      <c r="T52" s="48">
        <v>0</v>
      </c>
      <c r="U52" s="48">
        <v>0</v>
      </c>
      <c r="V52" s="48">
        <v>0</v>
      </c>
      <c r="W52" s="45">
        <f t="shared" si="0"/>
        <v>0</v>
      </c>
      <c r="X52" s="44" t="s">
        <v>148</v>
      </c>
      <c r="Y52" s="7" t="s">
        <v>64</v>
      </c>
      <c r="Z52" s="44" t="s">
        <v>65</v>
      </c>
      <c r="AA52" s="50">
        <v>46112</v>
      </c>
      <c r="AB52" s="50">
        <v>46142</v>
      </c>
      <c r="AC52" s="6"/>
      <c r="AD52" s="6"/>
      <c r="AE52" s="6"/>
      <c r="AF52" s="6"/>
      <c r="AG52" s="5" t="s">
        <v>149</v>
      </c>
      <c r="AH52" s="44" t="s">
        <v>66</v>
      </c>
      <c r="AI52" s="44">
        <v>876</v>
      </c>
      <c r="AJ52" s="44" t="s">
        <v>67</v>
      </c>
      <c r="AK52" s="44">
        <v>1</v>
      </c>
      <c r="AL52" s="55" t="s">
        <v>139</v>
      </c>
      <c r="AM52" s="44" t="s">
        <v>68</v>
      </c>
      <c r="AN52" s="50">
        <v>46173</v>
      </c>
      <c r="AO52" s="50">
        <v>46173</v>
      </c>
      <c r="AP52" s="53">
        <v>46387</v>
      </c>
      <c r="AQ52" s="21">
        <v>2026</v>
      </c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44" t="s">
        <v>345</v>
      </c>
      <c r="BC52" s="54"/>
    </row>
    <row r="53" spans="1:55" s="11" customFormat="1" ht="182.25" customHeight="1" x14ac:dyDescent="0.35">
      <c r="A53" s="6">
        <v>7</v>
      </c>
      <c r="B53" s="13">
        <v>45</v>
      </c>
      <c r="C53" s="12" t="s">
        <v>54</v>
      </c>
      <c r="D53" s="12" t="s">
        <v>150</v>
      </c>
      <c r="E53" s="6" t="s">
        <v>151</v>
      </c>
      <c r="F53" s="12">
        <v>1</v>
      </c>
      <c r="G53" s="6" t="s">
        <v>152</v>
      </c>
      <c r="H53" s="6" t="s">
        <v>153</v>
      </c>
      <c r="I53" s="6" t="s">
        <v>154</v>
      </c>
      <c r="J53" s="6">
        <v>1</v>
      </c>
      <c r="K53" s="6" t="s">
        <v>80</v>
      </c>
      <c r="L53" s="12" t="s">
        <v>60</v>
      </c>
      <c r="M53" s="6" t="s">
        <v>155</v>
      </c>
      <c r="N53" s="12" t="s">
        <v>156</v>
      </c>
      <c r="O53" s="56">
        <v>419769.86</v>
      </c>
      <c r="P53" s="176">
        <v>419769.86</v>
      </c>
      <c r="Q53" s="172">
        <v>56383.56</v>
      </c>
      <c r="R53" s="56">
        <v>84000</v>
      </c>
      <c r="S53" s="56">
        <v>84000</v>
      </c>
      <c r="T53" s="56">
        <v>84000</v>
      </c>
      <c r="U53" s="56">
        <v>84000</v>
      </c>
      <c r="V53" s="56">
        <v>27386.3</v>
      </c>
      <c r="W53" s="45">
        <f t="shared" si="0"/>
        <v>0</v>
      </c>
      <c r="X53" s="6" t="s">
        <v>157</v>
      </c>
      <c r="Y53" s="7" t="s">
        <v>64</v>
      </c>
      <c r="Z53" s="12" t="s">
        <v>65</v>
      </c>
      <c r="AA53" s="53">
        <v>46111</v>
      </c>
      <c r="AB53" s="53">
        <v>46142</v>
      </c>
      <c r="AC53" s="6"/>
      <c r="AD53" s="6"/>
      <c r="AE53" s="20"/>
      <c r="AF53" s="20"/>
      <c r="AG53" s="134" t="s">
        <v>158</v>
      </c>
      <c r="AH53" s="12" t="s">
        <v>66</v>
      </c>
      <c r="AI53" s="44">
        <v>384</v>
      </c>
      <c r="AJ53" s="12" t="s">
        <v>160</v>
      </c>
      <c r="AK53" s="58" t="s">
        <v>320</v>
      </c>
      <c r="AL53" s="12">
        <v>27000000000</v>
      </c>
      <c r="AM53" s="12" t="s">
        <v>68</v>
      </c>
      <c r="AN53" s="18">
        <v>46172</v>
      </c>
      <c r="AO53" s="18">
        <v>46172</v>
      </c>
      <c r="AP53" s="18">
        <v>47998</v>
      </c>
      <c r="AQ53" s="12" t="s">
        <v>161</v>
      </c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26" t="s">
        <v>366</v>
      </c>
      <c r="BC53" s="14"/>
    </row>
    <row r="54" spans="1:55" s="11" customFormat="1" ht="184.5" customHeight="1" x14ac:dyDescent="0.35">
      <c r="A54" s="6">
        <v>7</v>
      </c>
      <c r="B54" s="13">
        <v>46</v>
      </c>
      <c r="C54" s="12" t="s">
        <v>54</v>
      </c>
      <c r="D54" s="12" t="s">
        <v>150</v>
      </c>
      <c r="E54" s="6" t="s">
        <v>151</v>
      </c>
      <c r="F54" s="12">
        <v>1</v>
      </c>
      <c r="G54" s="6" t="s">
        <v>152</v>
      </c>
      <c r="H54" s="6" t="s">
        <v>153</v>
      </c>
      <c r="I54" s="6" t="s">
        <v>154</v>
      </c>
      <c r="J54" s="6">
        <v>1</v>
      </c>
      <c r="K54" s="6" t="s">
        <v>80</v>
      </c>
      <c r="L54" s="12" t="s">
        <v>60</v>
      </c>
      <c r="M54" s="6" t="s">
        <v>155</v>
      </c>
      <c r="N54" s="12" t="s">
        <v>156</v>
      </c>
      <c r="O54" s="56">
        <v>280000</v>
      </c>
      <c r="P54" s="176">
        <v>280000</v>
      </c>
      <c r="Q54" s="172">
        <v>37589.041100000002</v>
      </c>
      <c r="R54" s="56">
        <v>56000</v>
      </c>
      <c r="S54" s="56">
        <v>56000</v>
      </c>
      <c r="T54" s="56">
        <v>56153.424700000003</v>
      </c>
      <c r="U54" s="56">
        <v>56000</v>
      </c>
      <c r="V54" s="56">
        <v>18257.534199999998</v>
      </c>
      <c r="W54" s="45">
        <f t="shared" si="0"/>
        <v>0</v>
      </c>
      <c r="X54" s="6" t="s">
        <v>157</v>
      </c>
      <c r="Y54" s="7" t="s">
        <v>64</v>
      </c>
      <c r="Z54" s="12" t="s">
        <v>65</v>
      </c>
      <c r="AA54" s="53">
        <v>46111</v>
      </c>
      <c r="AB54" s="53">
        <v>46142</v>
      </c>
      <c r="AC54" s="6"/>
      <c r="AD54" s="6"/>
      <c r="AE54" s="20"/>
      <c r="AF54" s="20"/>
      <c r="AG54" s="134" t="s">
        <v>159</v>
      </c>
      <c r="AH54" s="12" t="s">
        <v>66</v>
      </c>
      <c r="AI54" s="44">
        <v>384</v>
      </c>
      <c r="AJ54" s="12" t="s">
        <v>160</v>
      </c>
      <c r="AK54" s="58" t="s">
        <v>321</v>
      </c>
      <c r="AL54" s="12">
        <v>27000000000</v>
      </c>
      <c r="AM54" s="12" t="s">
        <v>68</v>
      </c>
      <c r="AN54" s="18">
        <v>46172</v>
      </c>
      <c r="AO54" s="18">
        <v>46172</v>
      </c>
      <c r="AP54" s="18">
        <v>47998</v>
      </c>
      <c r="AQ54" s="12" t="s">
        <v>161</v>
      </c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26" t="s">
        <v>366</v>
      </c>
      <c r="BC54" s="14"/>
    </row>
    <row r="55" spans="1:55" s="11" customFormat="1" ht="192" customHeight="1" x14ac:dyDescent="0.35">
      <c r="A55" s="35">
        <v>7</v>
      </c>
      <c r="B55" s="13">
        <v>47</v>
      </c>
      <c r="C55" s="12" t="s">
        <v>54</v>
      </c>
      <c r="D55" s="12" t="s">
        <v>167</v>
      </c>
      <c r="E55" s="12" t="s">
        <v>168</v>
      </c>
      <c r="F55" s="12">
        <v>1</v>
      </c>
      <c r="G55" s="12" t="s">
        <v>169</v>
      </c>
      <c r="H55" s="47" t="s">
        <v>170</v>
      </c>
      <c r="I55" s="12" t="s">
        <v>171</v>
      </c>
      <c r="J55" s="12">
        <v>1</v>
      </c>
      <c r="K55" s="24"/>
      <c r="L55" s="12" t="s">
        <v>60</v>
      </c>
      <c r="M55" s="12" t="s">
        <v>61</v>
      </c>
      <c r="N55" s="12" t="s">
        <v>156</v>
      </c>
      <c r="O55" s="48">
        <v>53086.5</v>
      </c>
      <c r="P55" s="176">
        <v>64765.53</v>
      </c>
      <c r="Q55" s="168">
        <f>P55</f>
        <v>64765.53</v>
      </c>
      <c r="R55" s="37">
        <v>0</v>
      </c>
      <c r="S55" s="37">
        <v>0</v>
      </c>
      <c r="T55" s="37">
        <v>0</v>
      </c>
      <c r="U55" s="37">
        <v>0</v>
      </c>
      <c r="V55" s="37">
        <v>0</v>
      </c>
      <c r="W55" s="45">
        <f t="shared" si="0"/>
        <v>0</v>
      </c>
      <c r="X55" s="6" t="s">
        <v>148</v>
      </c>
      <c r="Y55" s="7" t="s">
        <v>64</v>
      </c>
      <c r="Z55" s="12" t="s">
        <v>65</v>
      </c>
      <c r="AA55" s="52">
        <v>46081</v>
      </c>
      <c r="AB55" s="52">
        <v>46111</v>
      </c>
      <c r="AC55" s="26"/>
      <c r="AD55" s="51"/>
      <c r="AE55" s="24"/>
      <c r="AF55" s="24"/>
      <c r="AG55" s="12" t="s">
        <v>169</v>
      </c>
      <c r="AH55" s="12" t="s">
        <v>66</v>
      </c>
      <c r="AI55" s="44">
        <v>876</v>
      </c>
      <c r="AJ55" s="12" t="s">
        <v>67</v>
      </c>
      <c r="AK55" s="12">
        <v>1</v>
      </c>
      <c r="AL55" s="12">
        <v>27000000000</v>
      </c>
      <c r="AM55" s="12" t="s">
        <v>68</v>
      </c>
      <c r="AN55" s="50">
        <v>46142</v>
      </c>
      <c r="AO55" s="50">
        <v>46142</v>
      </c>
      <c r="AP55" s="50">
        <v>46507</v>
      </c>
      <c r="AQ55" s="35" t="s">
        <v>69</v>
      </c>
      <c r="AR55" s="26"/>
      <c r="AS55" s="24"/>
      <c r="AT55" s="24"/>
      <c r="AU55" s="24"/>
      <c r="AV55" s="27"/>
      <c r="AW55" s="28"/>
      <c r="AX55" s="29"/>
      <c r="AY55" s="24"/>
      <c r="AZ55" s="24"/>
      <c r="BA55" s="24"/>
      <c r="BB55" s="35" t="s">
        <v>356</v>
      </c>
      <c r="BC55" s="24"/>
    </row>
    <row r="56" spans="1:55" s="11" customFormat="1" ht="216.75" customHeight="1" x14ac:dyDescent="0.35">
      <c r="A56" s="6">
        <v>7</v>
      </c>
      <c r="B56" s="13">
        <v>48</v>
      </c>
      <c r="C56" s="12" t="s">
        <v>54</v>
      </c>
      <c r="D56" s="12" t="s">
        <v>177</v>
      </c>
      <c r="E56" s="6" t="s">
        <v>70</v>
      </c>
      <c r="F56" s="12">
        <v>1</v>
      </c>
      <c r="G56" s="6" t="s">
        <v>178</v>
      </c>
      <c r="H56" s="49" t="s">
        <v>179</v>
      </c>
      <c r="I56" s="49" t="s">
        <v>179</v>
      </c>
      <c r="J56" s="49">
        <v>1</v>
      </c>
      <c r="K56" s="49" t="s">
        <v>80</v>
      </c>
      <c r="L56" s="12" t="s">
        <v>60</v>
      </c>
      <c r="M56" s="49" t="s">
        <v>61</v>
      </c>
      <c r="N56" s="12" t="s">
        <v>62</v>
      </c>
      <c r="O56" s="48">
        <f>P56</f>
        <v>8045.057487</v>
      </c>
      <c r="P56" s="176">
        <v>8045.057487</v>
      </c>
      <c r="Q56" s="172">
        <f>P56/2</f>
        <v>4022.5287435</v>
      </c>
      <c r="R56" s="56">
        <f>P56/2</f>
        <v>4022.5287435</v>
      </c>
      <c r="S56" s="37">
        <v>0</v>
      </c>
      <c r="T56" s="37">
        <v>0</v>
      </c>
      <c r="U56" s="37">
        <v>0</v>
      </c>
      <c r="V56" s="37">
        <v>0</v>
      </c>
      <c r="W56" s="45">
        <f t="shared" si="0"/>
        <v>0</v>
      </c>
      <c r="X56" s="6" t="s">
        <v>63</v>
      </c>
      <c r="Y56" s="7" t="s">
        <v>64</v>
      </c>
      <c r="Z56" s="6" t="s">
        <v>65</v>
      </c>
      <c r="AA56" s="59">
        <v>46172</v>
      </c>
      <c r="AB56" s="59">
        <v>46203</v>
      </c>
      <c r="AC56" s="12"/>
      <c r="AD56" s="12"/>
      <c r="AE56" s="12"/>
      <c r="AF56" s="12"/>
      <c r="AG56" s="6" t="s">
        <v>178</v>
      </c>
      <c r="AH56" s="12" t="s">
        <v>66</v>
      </c>
      <c r="AI56" s="44">
        <v>876</v>
      </c>
      <c r="AJ56" s="12" t="s">
        <v>67</v>
      </c>
      <c r="AK56" s="12">
        <v>1</v>
      </c>
      <c r="AL56" s="12">
        <v>27000000000</v>
      </c>
      <c r="AM56" s="12" t="s">
        <v>68</v>
      </c>
      <c r="AN56" s="5" t="s">
        <v>180</v>
      </c>
      <c r="AO56" s="47" t="s">
        <v>181</v>
      </c>
      <c r="AP56" s="47" t="s">
        <v>182</v>
      </c>
      <c r="AQ56" s="12" t="s">
        <v>69</v>
      </c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5" t="s">
        <v>357</v>
      </c>
      <c r="BC56" s="19"/>
    </row>
    <row r="57" spans="1:55" s="11" customFormat="1" ht="253.5" customHeight="1" x14ac:dyDescent="0.35">
      <c r="A57" s="35">
        <v>7</v>
      </c>
      <c r="B57" s="13">
        <v>49</v>
      </c>
      <c r="C57" s="12" t="s">
        <v>54</v>
      </c>
      <c r="D57" s="12" t="s">
        <v>177</v>
      </c>
      <c r="E57" s="6" t="s">
        <v>70</v>
      </c>
      <c r="F57" s="12">
        <v>1</v>
      </c>
      <c r="G57" s="6" t="s">
        <v>187</v>
      </c>
      <c r="H57" s="49" t="s">
        <v>188</v>
      </c>
      <c r="I57" s="49" t="s">
        <v>179</v>
      </c>
      <c r="J57" s="49">
        <v>1</v>
      </c>
      <c r="K57" s="49" t="s">
        <v>80</v>
      </c>
      <c r="L57" s="12" t="s">
        <v>60</v>
      </c>
      <c r="M57" s="49" t="s">
        <v>61</v>
      </c>
      <c r="N57" s="12" t="s">
        <v>62</v>
      </c>
      <c r="O57" s="48">
        <v>99.754000000000005</v>
      </c>
      <c r="P57" s="176">
        <v>99.754000000000005</v>
      </c>
      <c r="Q57" s="168">
        <f>O57/2</f>
        <v>49.877000000000002</v>
      </c>
      <c r="R57" s="37">
        <f>P57-Q57</f>
        <v>49.877000000000002</v>
      </c>
      <c r="S57" s="37">
        <v>0</v>
      </c>
      <c r="T57" s="37">
        <v>0</v>
      </c>
      <c r="U57" s="37">
        <v>0</v>
      </c>
      <c r="V57" s="37">
        <v>0</v>
      </c>
      <c r="W57" s="45">
        <f t="shared" si="0"/>
        <v>0</v>
      </c>
      <c r="X57" s="6" t="s">
        <v>189</v>
      </c>
      <c r="Y57" s="35" t="s">
        <v>317</v>
      </c>
      <c r="Z57" s="6" t="s">
        <v>65</v>
      </c>
      <c r="AA57" s="59">
        <v>46112</v>
      </c>
      <c r="AB57" s="59">
        <v>46142</v>
      </c>
      <c r="AC57" s="26"/>
      <c r="AD57" s="51"/>
      <c r="AE57" s="24"/>
      <c r="AF57" s="24"/>
      <c r="AG57" s="6" t="str">
        <f>E57</f>
        <v>услуги</v>
      </c>
      <c r="AH57" s="12" t="s">
        <v>66</v>
      </c>
      <c r="AI57" s="44">
        <v>876</v>
      </c>
      <c r="AJ57" s="12" t="s">
        <v>67</v>
      </c>
      <c r="AK57" s="12">
        <v>1</v>
      </c>
      <c r="AL57" s="12">
        <v>27000000000</v>
      </c>
      <c r="AM57" s="12" t="s">
        <v>68</v>
      </c>
      <c r="AN57" s="5" t="s">
        <v>190</v>
      </c>
      <c r="AO57" s="47" t="s">
        <v>191</v>
      </c>
      <c r="AP57" s="47" t="s">
        <v>340</v>
      </c>
      <c r="AQ57" s="12" t="s">
        <v>69</v>
      </c>
      <c r="AR57" s="26"/>
      <c r="AS57" s="24"/>
      <c r="AT57" s="24"/>
      <c r="AU57" s="24"/>
      <c r="AV57" s="27"/>
      <c r="AW57" s="28"/>
      <c r="AX57" s="29"/>
      <c r="AY57" s="24"/>
      <c r="AZ57" s="24"/>
      <c r="BA57" s="24"/>
      <c r="BB57" s="35" t="s">
        <v>358</v>
      </c>
      <c r="BC57" s="24"/>
    </row>
    <row r="58" spans="1:55" s="83" customFormat="1" ht="328.5" customHeight="1" x14ac:dyDescent="0.35">
      <c r="A58" s="35">
        <v>4</v>
      </c>
      <c r="B58" s="13">
        <v>50</v>
      </c>
      <c r="C58" s="35" t="s">
        <v>54</v>
      </c>
      <c r="D58" s="35" t="s">
        <v>215</v>
      </c>
      <c r="E58" s="35" t="s">
        <v>216</v>
      </c>
      <c r="F58" s="35">
        <v>1</v>
      </c>
      <c r="G58" s="35" t="s">
        <v>217</v>
      </c>
      <c r="H58" s="36" t="s">
        <v>218</v>
      </c>
      <c r="I58" s="36" t="s">
        <v>219</v>
      </c>
      <c r="J58" s="35">
        <v>2</v>
      </c>
      <c r="K58" s="35"/>
      <c r="L58" s="35" t="s">
        <v>60</v>
      </c>
      <c r="M58" s="35" t="s">
        <v>61</v>
      </c>
      <c r="N58" s="35" t="s">
        <v>156</v>
      </c>
      <c r="O58" s="45">
        <v>1466.5</v>
      </c>
      <c r="P58" s="176">
        <v>1789.1299999999999</v>
      </c>
      <c r="Q58" s="170">
        <f>P58</f>
        <v>1789.1299999999999</v>
      </c>
      <c r="R58" s="37">
        <v>0</v>
      </c>
      <c r="S58" s="37">
        <v>0</v>
      </c>
      <c r="T58" s="37">
        <v>0</v>
      </c>
      <c r="U58" s="37">
        <v>0</v>
      </c>
      <c r="V58" s="37">
        <v>0</v>
      </c>
      <c r="W58" s="45">
        <f t="shared" si="0"/>
        <v>0</v>
      </c>
      <c r="X58" s="35" t="s">
        <v>90</v>
      </c>
      <c r="Y58" s="7" t="s">
        <v>64</v>
      </c>
      <c r="Z58" s="95" t="s">
        <v>65</v>
      </c>
      <c r="AA58" s="101">
        <v>46173</v>
      </c>
      <c r="AB58" s="101">
        <v>46203</v>
      </c>
      <c r="AC58" s="102"/>
      <c r="AD58" s="103"/>
      <c r="AE58" s="95"/>
      <c r="AF58" s="95"/>
      <c r="AG58" s="95" t="s">
        <v>220</v>
      </c>
      <c r="AH58" s="95" t="s">
        <v>66</v>
      </c>
      <c r="AI58" s="95">
        <v>876</v>
      </c>
      <c r="AJ58" s="95" t="s">
        <v>67</v>
      </c>
      <c r="AK58" s="95">
        <v>1</v>
      </c>
      <c r="AL58" s="104">
        <v>27000000000</v>
      </c>
      <c r="AM58" s="95" t="s">
        <v>68</v>
      </c>
      <c r="AN58" s="101">
        <v>46233</v>
      </c>
      <c r="AO58" s="101">
        <v>46233</v>
      </c>
      <c r="AP58" s="101">
        <v>46264</v>
      </c>
      <c r="AQ58" s="95">
        <v>2026</v>
      </c>
      <c r="AR58" s="102"/>
      <c r="AS58" s="95"/>
      <c r="AT58" s="95"/>
      <c r="AU58" s="95"/>
      <c r="AV58" s="101"/>
      <c r="AW58" s="105"/>
      <c r="AX58" s="106"/>
      <c r="AY58" s="95"/>
      <c r="AZ58" s="95"/>
      <c r="BA58" s="95"/>
      <c r="BB58" s="35" t="s">
        <v>349</v>
      </c>
      <c r="BC58" s="95"/>
    </row>
    <row r="59" spans="1:55" s="83" customFormat="1" ht="237.75" customHeight="1" x14ac:dyDescent="0.35">
      <c r="A59" s="35">
        <v>4</v>
      </c>
      <c r="B59" s="13">
        <v>51</v>
      </c>
      <c r="C59" s="35" t="s">
        <v>54</v>
      </c>
      <c r="D59" s="35" t="s">
        <v>215</v>
      </c>
      <c r="E59" s="35" t="s">
        <v>216</v>
      </c>
      <c r="F59" s="35">
        <v>1</v>
      </c>
      <c r="G59" s="61" t="s">
        <v>221</v>
      </c>
      <c r="H59" s="12" t="s">
        <v>222</v>
      </c>
      <c r="I59" s="12" t="s">
        <v>223</v>
      </c>
      <c r="J59" s="12">
        <v>2</v>
      </c>
      <c r="K59" s="12"/>
      <c r="L59" s="12" t="s">
        <v>112</v>
      </c>
      <c r="M59" s="12" t="s">
        <v>95</v>
      </c>
      <c r="N59" s="12" t="s">
        <v>62</v>
      </c>
      <c r="O59" s="48">
        <v>1194.6191999999999</v>
      </c>
      <c r="P59" s="176">
        <v>1194.6191999999999</v>
      </c>
      <c r="Q59" s="173">
        <v>1194.6191999999999</v>
      </c>
      <c r="R59" s="37">
        <v>0</v>
      </c>
      <c r="S59" s="37">
        <v>0</v>
      </c>
      <c r="T59" s="37">
        <v>0</v>
      </c>
      <c r="U59" s="37">
        <v>0</v>
      </c>
      <c r="V59" s="37">
        <v>0</v>
      </c>
      <c r="W59" s="45">
        <f t="shared" si="0"/>
        <v>0</v>
      </c>
      <c r="X59" s="35" t="s">
        <v>90</v>
      </c>
      <c r="Y59" s="7" t="s">
        <v>64</v>
      </c>
      <c r="Z59" s="95" t="s">
        <v>65</v>
      </c>
      <c r="AA59" s="101">
        <v>46326</v>
      </c>
      <c r="AB59" s="101">
        <v>46356</v>
      </c>
      <c r="AC59" s="102"/>
      <c r="AD59" s="95"/>
      <c r="AE59" s="95"/>
      <c r="AF59" s="95"/>
      <c r="AG59" s="95" t="s">
        <v>221</v>
      </c>
      <c r="AH59" s="95" t="s">
        <v>66</v>
      </c>
      <c r="AI59" s="95">
        <v>876</v>
      </c>
      <c r="AJ59" s="95" t="s">
        <v>67</v>
      </c>
      <c r="AK59" s="95">
        <v>1</v>
      </c>
      <c r="AL59" s="104">
        <v>27000000000</v>
      </c>
      <c r="AM59" s="95" t="s">
        <v>68</v>
      </c>
      <c r="AN59" s="101">
        <v>46387</v>
      </c>
      <c r="AO59" s="101">
        <v>46387</v>
      </c>
      <c r="AP59" s="101">
        <v>46418</v>
      </c>
      <c r="AQ59" s="95">
        <v>2027</v>
      </c>
      <c r="AR59" s="102"/>
      <c r="AS59" s="95"/>
      <c r="AT59" s="95"/>
      <c r="AU59" s="95"/>
      <c r="AV59" s="101"/>
      <c r="AW59" s="105"/>
      <c r="AX59" s="106"/>
      <c r="AY59" s="95"/>
      <c r="AZ59" s="95"/>
      <c r="BA59" s="95"/>
      <c r="BB59" s="35" t="s">
        <v>350</v>
      </c>
      <c r="BC59" s="95"/>
    </row>
    <row r="60" spans="1:55" s="112" customFormat="1" ht="336.75" customHeight="1" x14ac:dyDescent="0.35">
      <c r="A60" s="121">
        <v>4</v>
      </c>
      <c r="B60" s="13">
        <v>52</v>
      </c>
      <c r="C60" s="121" t="s">
        <v>54</v>
      </c>
      <c r="D60" s="121" t="s">
        <v>215</v>
      </c>
      <c r="E60" s="121" t="s">
        <v>216</v>
      </c>
      <c r="F60" s="121">
        <v>1</v>
      </c>
      <c r="G60" s="61" t="s">
        <v>224</v>
      </c>
      <c r="H60" s="44" t="s">
        <v>225</v>
      </c>
      <c r="I60" s="44" t="s">
        <v>226</v>
      </c>
      <c r="J60" s="44">
        <v>2</v>
      </c>
      <c r="K60" s="44"/>
      <c r="L60" s="44" t="s">
        <v>60</v>
      </c>
      <c r="M60" s="44" t="s">
        <v>61</v>
      </c>
      <c r="N60" s="44" t="s">
        <v>156</v>
      </c>
      <c r="O60" s="48">
        <v>463.06</v>
      </c>
      <c r="P60" s="176">
        <v>463.06</v>
      </c>
      <c r="Q60" s="167">
        <f>P60</f>
        <v>463.06</v>
      </c>
      <c r="R60" s="48">
        <v>0</v>
      </c>
      <c r="S60" s="45">
        <v>0</v>
      </c>
      <c r="T60" s="45">
        <v>0</v>
      </c>
      <c r="U60" s="45">
        <v>0</v>
      </c>
      <c r="V60" s="45">
        <v>0</v>
      </c>
      <c r="W60" s="45">
        <f t="shared" si="0"/>
        <v>0</v>
      </c>
      <c r="X60" s="121" t="s">
        <v>96</v>
      </c>
      <c r="Y60" s="7" t="s">
        <v>64</v>
      </c>
      <c r="Z60" s="98" t="s">
        <v>97</v>
      </c>
      <c r="AA60" s="107">
        <v>46295</v>
      </c>
      <c r="AB60" s="107">
        <v>46325</v>
      </c>
      <c r="AC60" s="108" t="s">
        <v>227</v>
      </c>
      <c r="AD60" s="98" t="s">
        <v>228</v>
      </c>
      <c r="AE60" s="98">
        <v>7841456820</v>
      </c>
      <c r="AF60" s="98">
        <v>781401001</v>
      </c>
      <c r="AG60" s="98" t="s">
        <v>229</v>
      </c>
      <c r="AH60" s="98" t="s">
        <v>66</v>
      </c>
      <c r="AI60" s="98">
        <v>876</v>
      </c>
      <c r="AJ60" s="98" t="s">
        <v>67</v>
      </c>
      <c r="AK60" s="98">
        <v>1</v>
      </c>
      <c r="AL60" s="109">
        <v>27000000000</v>
      </c>
      <c r="AM60" s="98" t="s">
        <v>68</v>
      </c>
      <c r="AN60" s="107">
        <v>46325</v>
      </c>
      <c r="AO60" s="107">
        <v>46325</v>
      </c>
      <c r="AP60" s="107">
        <v>46325</v>
      </c>
      <c r="AQ60" s="98">
        <v>2026</v>
      </c>
      <c r="AR60" s="108"/>
      <c r="AS60" s="98"/>
      <c r="AT60" s="98"/>
      <c r="AU60" s="98"/>
      <c r="AV60" s="107"/>
      <c r="AW60" s="110"/>
      <c r="AX60" s="111"/>
      <c r="AY60" s="98"/>
      <c r="AZ60" s="98"/>
      <c r="BA60" s="98"/>
      <c r="BB60" s="121" t="s">
        <v>350</v>
      </c>
      <c r="BC60" s="98"/>
    </row>
    <row r="61" spans="1:55" s="11" customFormat="1" ht="181.5" customHeight="1" x14ac:dyDescent="0.35">
      <c r="A61" s="35">
        <v>4</v>
      </c>
      <c r="B61" s="13">
        <v>53</v>
      </c>
      <c r="C61" s="35" t="s">
        <v>54</v>
      </c>
      <c r="D61" s="35" t="s">
        <v>238</v>
      </c>
      <c r="E61" s="35" t="s">
        <v>216</v>
      </c>
      <c r="F61" s="35">
        <v>1</v>
      </c>
      <c r="G61" s="35" t="s">
        <v>239</v>
      </c>
      <c r="H61" s="62" t="s">
        <v>245</v>
      </c>
      <c r="I61" s="62" t="s">
        <v>244</v>
      </c>
      <c r="J61" s="63">
        <v>2</v>
      </c>
      <c r="K61" s="63"/>
      <c r="L61" s="35" t="s">
        <v>60</v>
      </c>
      <c r="M61" s="63" t="s">
        <v>61</v>
      </c>
      <c r="N61" s="63" t="s">
        <v>156</v>
      </c>
      <c r="O61" s="45">
        <v>360</v>
      </c>
      <c r="P61" s="176">
        <v>439.2</v>
      </c>
      <c r="Q61" s="174">
        <f t="shared" ref="Q61:Q67" si="2">P61</f>
        <v>439.2</v>
      </c>
      <c r="R61" s="37">
        <v>0</v>
      </c>
      <c r="S61" s="37">
        <v>0</v>
      </c>
      <c r="T61" s="37">
        <v>0</v>
      </c>
      <c r="U61" s="37">
        <v>0</v>
      </c>
      <c r="V61" s="37">
        <v>0</v>
      </c>
      <c r="W61" s="45">
        <f t="shared" si="0"/>
        <v>0</v>
      </c>
      <c r="X61" s="35" t="s">
        <v>189</v>
      </c>
      <c r="Y61" s="35" t="s">
        <v>317</v>
      </c>
      <c r="Z61" s="35" t="s">
        <v>65</v>
      </c>
      <c r="AA61" s="38">
        <v>46326</v>
      </c>
      <c r="AB61" s="38">
        <v>46356</v>
      </c>
      <c r="AC61" s="46"/>
      <c r="AD61" s="60"/>
      <c r="AE61" s="35"/>
      <c r="AF61" s="35"/>
      <c r="AG61" s="35" t="s">
        <v>239</v>
      </c>
      <c r="AH61" s="64" t="s">
        <v>66</v>
      </c>
      <c r="AI61" s="35">
        <v>876</v>
      </c>
      <c r="AJ61" s="35" t="s">
        <v>67</v>
      </c>
      <c r="AK61" s="35">
        <v>1</v>
      </c>
      <c r="AL61" s="43">
        <v>27000000000</v>
      </c>
      <c r="AM61" s="65" t="s">
        <v>68</v>
      </c>
      <c r="AN61" s="38">
        <v>46356</v>
      </c>
      <c r="AO61" s="38">
        <v>46356</v>
      </c>
      <c r="AP61" s="38">
        <v>46721</v>
      </c>
      <c r="AQ61" s="35" t="s">
        <v>69</v>
      </c>
      <c r="AR61" s="46"/>
      <c r="AS61" s="35"/>
      <c r="AT61" s="35"/>
      <c r="AU61" s="35"/>
      <c r="AV61" s="38"/>
      <c r="AW61" s="40"/>
      <c r="AX61" s="41"/>
      <c r="AY61" s="35"/>
      <c r="AZ61" s="35"/>
      <c r="BA61" s="35"/>
      <c r="BB61" s="35" t="s">
        <v>359</v>
      </c>
      <c r="BC61" s="35"/>
    </row>
    <row r="62" spans="1:55" s="11" customFormat="1" ht="252.75" customHeight="1" x14ac:dyDescent="0.35">
      <c r="A62" s="35">
        <v>4</v>
      </c>
      <c r="B62" s="13">
        <v>54</v>
      </c>
      <c r="C62" s="35" t="s">
        <v>54</v>
      </c>
      <c r="D62" s="35" t="s">
        <v>238</v>
      </c>
      <c r="E62" s="35" t="s">
        <v>216</v>
      </c>
      <c r="F62" s="35">
        <v>1</v>
      </c>
      <c r="G62" s="61" t="s">
        <v>240</v>
      </c>
      <c r="H62" s="12" t="s">
        <v>241</v>
      </c>
      <c r="I62" s="12" t="s">
        <v>246</v>
      </c>
      <c r="J62" s="12">
        <v>2</v>
      </c>
      <c r="K62" s="12"/>
      <c r="L62" s="12" t="s">
        <v>112</v>
      </c>
      <c r="M62" s="12" t="s">
        <v>95</v>
      </c>
      <c r="N62" s="12" t="s">
        <v>62</v>
      </c>
      <c r="O62" s="48">
        <v>115.68</v>
      </c>
      <c r="P62" s="176">
        <v>141.12960000000001</v>
      </c>
      <c r="Q62" s="174">
        <f t="shared" si="2"/>
        <v>141.12960000000001</v>
      </c>
      <c r="R62" s="37">
        <v>0</v>
      </c>
      <c r="S62" s="37">
        <v>0</v>
      </c>
      <c r="T62" s="37">
        <v>0</v>
      </c>
      <c r="U62" s="37">
        <v>0</v>
      </c>
      <c r="V62" s="37">
        <v>0</v>
      </c>
      <c r="W62" s="45">
        <f t="shared" si="0"/>
        <v>0</v>
      </c>
      <c r="X62" s="35" t="s">
        <v>189</v>
      </c>
      <c r="Y62" s="35" t="s">
        <v>317</v>
      </c>
      <c r="Z62" s="35" t="s">
        <v>65</v>
      </c>
      <c r="AA62" s="38">
        <v>46326</v>
      </c>
      <c r="AB62" s="38">
        <v>46356</v>
      </c>
      <c r="AC62" s="46"/>
      <c r="AD62" s="35"/>
      <c r="AE62" s="35"/>
      <c r="AF62" s="35"/>
      <c r="AG62" s="35" t="s">
        <v>242</v>
      </c>
      <c r="AH62" s="64" t="s">
        <v>66</v>
      </c>
      <c r="AI62" s="35">
        <v>876</v>
      </c>
      <c r="AJ62" s="35" t="s">
        <v>67</v>
      </c>
      <c r="AK62" s="35">
        <v>1</v>
      </c>
      <c r="AL62" s="43">
        <v>27000000000</v>
      </c>
      <c r="AM62" s="65" t="s">
        <v>68</v>
      </c>
      <c r="AN62" s="38">
        <v>46387</v>
      </c>
      <c r="AO62" s="38">
        <v>46387</v>
      </c>
      <c r="AP62" s="38">
        <v>46418</v>
      </c>
      <c r="AQ62" s="35">
        <v>2027</v>
      </c>
      <c r="AR62" s="46"/>
      <c r="AS62" s="35"/>
      <c r="AT62" s="35"/>
      <c r="AU62" s="35"/>
      <c r="AV62" s="38"/>
      <c r="AW62" s="40"/>
      <c r="AX62" s="41"/>
      <c r="AY62" s="35"/>
      <c r="AZ62" s="35"/>
      <c r="BA62" s="35"/>
      <c r="BB62" s="35" t="s">
        <v>360</v>
      </c>
      <c r="BC62" s="35"/>
    </row>
    <row r="63" spans="1:55" s="11" customFormat="1" ht="238.5" customHeight="1" x14ac:dyDescent="0.35">
      <c r="A63" s="35">
        <v>4</v>
      </c>
      <c r="B63" s="13">
        <v>55</v>
      </c>
      <c r="C63" s="35" t="s">
        <v>54</v>
      </c>
      <c r="D63" s="35" t="s">
        <v>238</v>
      </c>
      <c r="E63" s="35" t="s">
        <v>216</v>
      </c>
      <c r="F63" s="35">
        <v>1</v>
      </c>
      <c r="G63" s="61" t="s">
        <v>243</v>
      </c>
      <c r="H63" s="12" t="s">
        <v>241</v>
      </c>
      <c r="I63" s="12" t="s">
        <v>246</v>
      </c>
      <c r="J63" s="12">
        <v>2</v>
      </c>
      <c r="K63" s="12"/>
      <c r="L63" s="12" t="s">
        <v>60</v>
      </c>
      <c r="M63" s="12" t="s">
        <v>61</v>
      </c>
      <c r="N63" s="12" t="s">
        <v>156</v>
      </c>
      <c r="O63" s="48">
        <v>124</v>
      </c>
      <c r="P63" s="176">
        <v>151.28</v>
      </c>
      <c r="Q63" s="174">
        <f t="shared" si="2"/>
        <v>151.28</v>
      </c>
      <c r="R63" s="37">
        <v>0</v>
      </c>
      <c r="S63" s="37">
        <v>0</v>
      </c>
      <c r="T63" s="37">
        <v>0</v>
      </c>
      <c r="U63" s="37">
        <v>0</v>
      </c>
      <c r="V63" s="37">
        <v>0</v>
      </c>
      <c r="W63" s="45">
        <f t="shared" si="0"/>
        <v>0</v>
      </c>
      <c r="X63" s="35" t="s">
        <v>189</v>
      </c>
      <c r="Y63" s="35" t="s">
        <v>317</v>
      </c>
      <c r="Z63" s="35" t="s">
        <v>65</v>
      </c>
      <c r="AA63" s="38">
        <v>46326</v>
      </c>
      <c r="AB63" s="38">
        <v>46356</v>
      </c>
      <c r="AC63" s="46"/>
      <c r="AD63" s="35"/>
      <c r="AE63" s="35"/>
      <c r="AF63" s="35"/>
      <c r="AG63" s="35" t="s">
        <v>243</v>
      </c>
      <c r="AH63" s="35" t="s">
        <v>66</v>
      </c>
      <c r="AI63" s="35">
        <v>876</v>
      </c>
      <c r="AJ63" s="35" t="s">
        <v>67</v>
      </c>
      <c r="AK63" s="35">
        <v>1</v>
      </c>
      <c r="AL63" s="43">
        <v>27000000000</v>
      </c>
      <c r="AM63" s="35" t="s">
        <v>68</v>
      </c>
      <c r="AN63" s="38">
        <v>46356</v>
      </c>
      <c r="AO63" s="38">
        <v>46356</v>
      </c>
      <c r="AP63" s="38">
        <v>46721</v>
      </c>
      <c r="AQ63" s="35" t="s">
        <v>69</v>
      </c>
      <c r="AR63" s="46"/>
      <c r="AS63" s="35"/>
      <c r="AT63" s="35"/>
      <c r="AU63" s="35"/>
      <c r="AV63" s="38"/>
      <c r="AW63" s="40"/>
      <c r="AX63" s="41"/>
      <c r="AY63" s="35"/>
      <c r="AZ63" s="35"/>
      <c r="BA63" s="35"/>
      <c r="BB63" s="35" t="s">
        <v>360</v>
      </c>
      <c r="BC63" s="35"/>
    </row>
    <row r="64" spans="1:55" s="31" customFormat="1" ht="259.5" customHeight="1" x14ac:dyDescent="0.25">
      <c r="A64" s="35">
        <v>4</v>
      </c>
      <c r="B64" s="13">
        <v>56</v>
      </c>
      <c r="C64" s="35" t="s">
        <v>54</v>
      </c>
      <c r="D64" s="35" t="s">
        <v>238</v>
      </c>
      <c r="E64" s="35" t="s">
        <v>216</v>
      </c>
      <c r="F64" s="35">
        <v>1</v>
      </c>
      <c r="G64" s="35" t="s">
        <v>301</v>
      </c>
      <c r="H64" s="12" t="s">
        <v>241</v>
      </c>
      <c r="I64" s="12" t="s">
        <v>246</v>
      </c>
      <c r="J64" s="35">
        <v>2</v>
      </c>
      <c r="K64" s="35"/>
      <c r="L64" s="12" t="s">
        <v>60</v>
      </c>
      <c r="M64" s="12" t="s">
        <v>61</v>
      </c>
      <c r="N64" s="12" t="s">
        <v>156</v>
      </c>
      <c r="O64" s="45">
        <v>432</v>
      </c>
      <c r="P64" s="176">
        <v>527.04</v>
      </c>
      <c r="Q64" s="174">
        <f t="shared" si="2"/>
        <v>527.04</v>
      </c>
      <c r="R64" s="37">
        <v>0</v>
      </c>
      <c r="S64" s="37">
        <v>0</v>
      </c>
      <c r="T64" s="37">
        <v>0</v>
      </c>
      <c r="U64" s="37">
        <v>0</v>
      </c>
      <c r="V64" s="37">
        <v>0</v>
      </c>
      <c r="W64" s="45">
        <f t="shared" si="0"/>
        <v>0</v>
      </c>
      <c r="X64" s="35" t="s">
        <v>90</v>
      </c>
      <c r="Y64" s="7" t="s">
        <v>64</v>
      </c>
      <c r="Z64" s="35" t="s">
        <v>65</v>
      </c>
      <c r="AA64" s="38">
        <v>46326</v>
      </c>
      <c r="AB64" s="38">
        <v>46356</v>
      </c>
      <c r="AC64" s="35"/>
      <c r="AD64" s="35"/>
      <c r="AE64" s="35"/>
      <c r="AF64" s="35"/>
      <c r="AG64" s="35" t="s">
        <v>301</v>
      </c>
      <c r="AH64" s="35" t="s">
        <v>66</v>
      </c>
      <c r="AI64" s="35">
        <v>876</v>
      </c>
      <c r="AJ64" s="35" t="s">
        <v>67</v>
      </c>
      <c r="AK64" s="35">
        <v>1</v>
      </c>
      <c r="AL64" s="43">
        <v>27000000000</v>
      </c>
      <c r="AM64" s="35" t="s">
        <v>68</v>
      </c>
      <c r="AN64" s="38">
        <v>46387</v>
      </c>
      <c r="AO64" s="38">
        <v>46387</v>
      </c>
      <c r="AP64" s="38">
        <v>46418</v>
      </c>
      <c r="AQ64" s="35">
        <v>2026</v>
      </c>
      <c r="AR64" s="35"/>
      <c r="AS64" s="35"/>
      <c r="AT64" s="35"/>
      <c r="AU64" s="35"/>
      <c r="AV64" s="38"/>
      <c r="AW64" s="40"/>
      <c r="AX64" s="41"/>
      <c r="AY64" s="35"/>
      <c r="AZ64" s="35"/>
      <c r="BA64" s="35"/>
      <c r="BB64" s="35" t="s">
        <v>360</v>
      </c>
      <c r="BC64" s="35"/>
    </row>
    <row r="65" spans="1:59" s="31" customFormat="1" ht="164.25" customHeight="1" x14ac:dyDescent="0.25">
      <c r="A65" s="35">
        <v>4</v>
      </c>
      <c r="B65" s="13">
        <v>57</v>
      </c>
      <c r="C65" s="35" t="s">
        <v>54</v>
      </c>
      <c r="D65" s="35" t="s">
        <v>238</v>
      </c>
      <c r="E65" s="35" t="s">
        <v>216</v>
      </c>
      <c r="F65" s="35">
        <v>1</v>
      </c>
      <c r="G65" s="35" t="s">
        <v>302</v>
      </c>
      <c r="H65" s="12" t="s">
        <v>241</v>
      </c>
      <c r="I65" s="12" t="s">
        <v>246</v>
      </c>
      <c r="J65" s="35">
        <v>2</v>
      </c>
      <c r="K65" s="35"/>
      <c r="L65" s="12" t="s">
        <v>60</v>
      </c>
      <c r="M65" s="12" t="s">
        <v>61</v>
      </c>
      <c r="N65" s="12" t="s">
        <v>156</v>
      </c>
      <c r="O65" s="45">
        <f>41.955*4</f>
        <v>167.82</v>
      </c>
      <c r="P65" s="176">
        <v>204.74039999999999</v>
      </c>
      <c r="Q65" s="174">
        <f t="shared" si="2"/>
        <v>204.74039999999999</v>
      </c>
      <c r="R65" s="37">
        <v>0</v>
      </c>
      <c r="S65" s="37">
        <v>0</v>
      </c>
      <c r="T65" s="37">
        <v>0</v>
      </c>
      <c r="U65" s="37">
        <v>0</v>
      </c>
      <c r="V65" s="37">
        <v>0</v>
      </c>
      <c r="W65" s="45">
        <f t="shared" si="0"/>
        <v>0</v>
      </c>
      <c r="X65" s="35" t="s">
        <v>189</v>
      </c>
      <c r="Y65" s="35" t="s">
        <v>317</v>
      </c>
      <c r="Z65" s="35" t="s">
        <v>65</v>
      </c>
      <c r="AA65" s="38">
        <v>46326</v>
      </c>
      <c r="AB65" s="38">
        <v>46356</v>
      </c>
      <c r="AC65" s="35"/>
      <c r="AD65" s="35"/>
      <c r="AE65" s="35"/>
      <c r="AF65" s="35"/>
      <c r="AG65" s="35" t="s">
        <v>303</v>
      </c>
      <c r="AH65" s="35" t="s">
        <v>66</v>
      </c>
      <c r="AI65" s="35">
        <v>876</v>
      </c>
      <c r="AJ65" s="35" t="s">
        <v>67</v>
      </c>
      <c r="AK65" s="35">
        <v>1</v>
      </c>
      <c r="AL65" s="43">
        <v>27000000000</v>
      </c>
      <c r="AM65" s="35" t="s">
        <v>68</v>
      </c>
      <c r="AN65" s="38">
        <v>46387</v>
      </c>
      <c r="AO65" s="38">
        <v>46387</v>
      </c>
      <c r="AP65" s="38">
        <v>46418</v>
      </c>
      <c r="AQ65" s="35">
        <v>2026</v>
      </c>
      <c r="AR65" s="35"/>
      <c r="AS65" s="35"/>
      <c r="AT65" s="35"/>
      <c r="AU65" s="35"/>
      <c r="AV65" s="38"/>
      <c r="AW65" s="40"/>
      <c r="AX65" s="41"/>
      <c r="AY65" s="35"/>
      <c r="AZ65" s="35"/>
      <c r="BA65" s="35"/>
      <c r="BB65" s="35" t="s">
        <v>360</v>
      </c>
      <c r="BC65" s="35"/>
    </row>
    <row r="66" spans="1:59" s="31" customFormat="1" ht="274.5" customHeight="1" x14ac:dyDescent="0.25">
      <c r="A66" s="35">
        <v>4</v>
      </c>
      <c r="B66" s="13">
        <v>58</v>
      </c>
      <c r="C66" s="35" t="s">
        <v>54</v>
      </c>
      <c r="D66" s="35" t="s">
        <v>238</v>
      </c>
      <c r="E66" s="35" t="s">
        <v>216</v>
      </c>
      <c r="F66" s="35">
        <v>1</v>
      </c>
      <c r="G66" s="35" t="s">
        <v>304</v>
      </c>
      <c r="H66" s="36" t="s">
        <v>241</v>
      </c>
      <c r="I66" s="12" t="s">
        <v>246</v>
      </c>
      <c r="J66" s="35">
        <v>2</v>
      </c>
      <c r="K66" s="35"/>
      <c r="L66" s="12" t="s">
        <v>60</v>
      </c>
      <c r="M66" s="12" t="s">
        <v>61</v>
      </c>
      <c r="N66" s="12" t="s">
        <v>156</v>
      </c>
      <c r="O66" s="45">
        <v>405</v>
      </c>
      <c r="P66" s="176">
        <v>494.09999999999997</v>
      </c>
      <c r="Q66" s="174">
        <f t="shared" si="2"/>
        <v>494.09999999999997</v>
      </c>
      <c r="R66" s="37">
        <v>0</v>
      </c>
      <c r="S66" s="37">
        <v>0</v>
      </c>
      <c r="T66" s="37">
        <v>0</v>
      </c>
      <c r="U66" s="37">
        <v>0</v>
      </c>
      <c r="V66" s="37">
        <v>0</v>
      </c>
      <c r="W66" s="45">
        <f t="shared" si="0"/>
        <v>0</v>
      </c>
      <c r="X66" s="35" t="s">
        <v>189</v>
      </c>
      <c r="Y66" s="35" t="s">
        <v>317</v>
      </c>
      <c r="Z66" s="35" t="s">
        <v>65</v>
      </c>
      <c r="AA66" s="38">
        <v>46233</v>
      </c>
      <c r="AB66" s="38">
        <v>46264</v>
      </c>
      <c r="AC66" s="35"/>
      <c r="AD66" s="35"/>
      <c r="AE66" s="35"/>
      <c r="AF66" s="35"/>
      <c r="AG66" s="35" t="s">
        <v>305</v>
      </c>
      <c r="AH66" s="35" t="s">
        <v>66</v>
      </c>
      <c r="AI66" s="35">
        <v>876</v>
      </c>
      <c r="AJ66" s="35" t="s">
        <v>67</v>
      </c>
      <c r="AK66" s="35">
        <v>1</v>
      </c>
      <c r="AL66" s="43">
        <v>27000000000</v>
      </c>
      <c r="AM66" s="35" t="s">
        <v>68</v>
      </c>
      <c r="AN66" s="38">
        <v>46295</v>
      </c>
      <c r="AO66" s="38">
        <v>46295</v>
      </c>
      <c r="AP66" s="38">
        <v>46387</v>
      </c>
      <c r="AQ66" s="35">
        <v>2026</v>
      </c>
      <c r="AR66" s="35"/>
      <c r="AS66" s="35"/>
      <c r="AT66" s="35"/>
      <c r="AU66" s="35"/>
      <c r="AV66" s="38"/>
      <c r="AW66" s="40"/>
      <c r="AX66" s="41"/>
      <c r="AY66" s="35"/>
      <c r="AZ66" s="35"/>
      <c r="BA66" s="35"/>
      <c r="BB66" s="35" t="s">
        <v>345</v>
      </c>
      <c r="BC66" s="35"/>
    </row>
    <row r="67" spans="1:59" s="31" customFormat="1" ht="152.25" customHeight="1" x14ac:dyDescent="0.25">
      <c r="A67" s="35">
        <v>7</v>
      </c>
      <c r="B67" s="13">
        <v>59</v>
      </c>
      <c r="C67" s="35" t="s">
        <v>54</v>
      </c>
      <c r="D67" s="35" t="s">
        <v>238</v>
      </c>
      <c r="E67" s="35" t="s">
        <v>216</v>
      </c>
      <c r="F67" s="35">
        <v>1</v>
      </c>
      <c r="G67" s="35" t="s">
        <v>309</v>
      </c>
      <c r="H67" s="66" t="s">
        <v>308</v>
      </c>
      <c r="I67" s="66" t="s">
        <v>307</v>
      </c>
      <c r="J67" s="35">
        <v>2</v>
      </c>
      <c r="K67" s="35"/>
      <c r="L67" s="12" t="s">
        <v>60</v>
      </c>
      <c r="M67" s="12" t="s">
        <v>61</v>
      </c>
      <c r="N67" s="12" t="s">
        <v>156</v>
      </c>
      <c r="O67" s="45">
        <v>245.9</v>
      </c>
      <c r="P67" s="176">
        <v>299.99799999999999</v>
      </c>
      <c r="Q67" s="174">
        <f t="shared" si="2"/>
        <v>299.99799999999999</v>
      </c>
      <c r="R67" s="37">
        <v>0</v>
      </c>
      <c r="S67" s="37">
        <v>0</v>
      </c>
      <c r="T67" s="37">
        <v>0</v>
      </c>
      <c r="U67" s="37">
        <v>0</v>
      </c>
      <c r="V67" s="37">
        <v>0</v>
      </c>
      <c r="W67" s="45">
        <f t="shared" si="0"/>
        <v>0</v>
      </c>
      <c r="X67" s="35" t="s">
        <v>189</v>
      </c>
      <c r="Y67" s="35" t="s">
        <v>317</v>
      </c>
      <c r="Z67" s="35" t="s">
        <v>65</v>
      </c>
      <c r="AA67" s="38">
        <v>46142</v>
      </c>
      <c r="AB67" s="38">
        <v>46172</v>
      </c>
      <c r="AC67" s="46"/>
      <c r="AD67" s="35"/>
      <c r="AE67" s="35"/>
      <c r="AF67" s="35"/>
      <c r="AG67" s="35" t="s">
        <v>306</v>
      </c>
      <c r="AH67" s="35" t="s">
        <v>66</v>
      </c>
      <c r="AI67" s="35">
        <v>876</v>
      </c>
      <c r="AJ67" s="35" t="s">
        <v>67</v>
      </c>
      <c r="AK67" s="35">
        <v>1</v>
      </c>
      <c r="AL67" s="43">
        <v>27000000000</v>
      </c>
      <c r="AM67" s="35" t="s">
        <v>68</v>
      </c>
      <c r="AN67" s="38">
        <v>46203</v>
      </c>
      <c r="AO67" s="38">
        <v>46203</v>
      </c>
      <c r="AP67" s="38">
        <v>46387</v>
      </c>
      <c r="AQ67" s="35">
        <v>2026</v>
      </c>
      <c r="AR67" s="46"/>
      <c r="AS67" s="35"/>
      <c r="AT67" s="35"/>
      <c r="AU67" s="35"/>
      <c r="AV67" s="38"/>
      <c r="AW67" s="40"/>
      <c r="AX67" s="41"/>
      <c r="AY67" s="35"/>
      <c r="AZ67" s="35"/>
      <c r="BA67" s="35"/>
      <c r="BB67" s="35" t="s">
        <v>351</v>
      </c>
      <c r="BC67" s="35"/>
    </row>
    <row r="68" spans="1:59" s="11" customFormat="1" ht="160.5" customHeight="1" x14ac:dyDescent="0.35">
      <c r="A68" s="44">
        <v>7</v>
      </c>
      <c r="B68" s="13">
        <v>60</v>
      </c>
      <c r="C68" s="44" t="s">
        <v>54</v>
      </c>
      <c r="D68" s="44" t="s">
        <v>230</v>
      </c>
      <c r="E68" s="44" t="s">
        <v>70</v>
      </c>
      <c r="F68" s="44">
        <v>1</v>
      </c>
      <c r="G68" s="44" t="s">
        <v>231</v>
      </c>
      <c r="H68" s="55" t="s">
        <v>232</v>
      </c>
      <c r="I68" s="55" t="s">
        <v>233</v>
      </c>
      <c r="J68" s="67">
        <v>1</v>
      </c>
      <c r="K68" s="44" t="s">
        <v>234</v>
      </c>
      <c r="L68" s="44" t="s">
        <v>60</v>
      </c>
      <c r="M68" s="44" t="s">
        <v>61</v>
      </c>
      <c r="N68" s="44" t="s">
        <v>156</v>
      </c>
      <c r="O68" s="48">
        <v>12295.08</v>
      </c>
      <c r="P68" s="176">
        <v>14999.997599999999</v>
      </c>
      <c r="Q68" s="167">
        <v>2500.5</v>
      </c>
      <c r="R68" s="48">
        <v>12499.5</v>
      </c>
      <c r="S68" s="48">
        <v>0</v>
      </c>
      <c r="T68" s="48">
        <v>0</v>
      </c>
      <c r="U68" s="48">
        <v>0</v>
      </c>
      <c r="V68" s="48">
        <v>0</v>
      </c>
      <c r="W68" s="45">
        <f t="shared" si="0"/>
        <v>2.4000000012165401E-3</v>
      </c>
      <c r="X68" s="44" t="s">
        <v>96</v>
      </c>
      <c r="Y68" s="7" t="s">
        <v>64</v>
      </c>
      <c r="Z68" s="44" t="s">
        <v>97</v>
      </c>
      <c r="AA68" s="52">
        <v>46356</v>
      </c>
      <c r="AB68" s="52">
        <v>46356</v>
      </c>
      <c r="AC68" s="6" t="s">
        <v>235</v>
      </c>
      <c r="AD68" s="6" t="s">
        <v>236</v>
      </c>
      <c r="AE68" s="6">
        <v>7724490000</v>
      </c>
      <c r="AF68" s="6">
        <v>771401001</v>
      </c>
      <c r="AG68" s="44" t="s">
        <v>237</v>
      </c>
      <c r="AH68" s="44" t="s">
        <v>66</v>
      </c>
      <c r="AI68" s="44">
        <v>876</v>
      </c>
      <c r="AJ68" s="44" t="s">
        <v>67</v>
      </c>
      <c r="AK68" s="44">
        <v>1</v>
      </c>
      <c r="AL68" s="44">
        <v>27000000000</v>
      </c>
      <c r="AM68" s="44" t="s">
        <v>68</v>
      </c>
      <c r="AN68" s="52">
        <v>46356</v>
      </c>
      <c r="AO68" s="52">
        <v>46356</v>
      </c>
      <c r="AP68" s="52">
        <v>46720</v>
      </c>
      <c r="AQ68" s="68" t="s">
        <v>69</v>
      </c>
      <c r="AR68" s="6"/>
      <c r="AS68" s="24"/>
      <c r="AT68" s="24"/>
      <c r="AU68" s="24"/>
      <c r="AV68" s="27"/>
      <c r="AW68" s="28"/>
      <c r="AX68" s="29"/>
      <c r="AY68" s="24"/>
      <c r="AZ68" s="24"/>
      <c r="BA68" s="24"/>
      <c r="BB68" s="35" t="s">
        <v>361</v>
      </c>
      <c r="BC68" s="24"/>
    </row>
    <row r="69" spans="1:59" s="11" customFormat="1" ht="162.75" x14ac:dyDescent="0.35">
      <c r="A69" s="6">
        <v>7</v>
      </c>
      <c r="B69" s="13">
        <v>61</v>
      </c>
      <c r="C69" s="6" t="s">
        <v>54</v>
      </c>
      <c r="D69" s="6" t="s">
        <v>230</v>
      </c>
      <c r="E69" s="12" t="s">
        <v>56</v>
      </c>
      <c r="F69" s="6">
        <v>1</v>
      </c>
      <c r="G69" s="6" t="s">
        <v>297</v>
      </c>
      <c r="H69" s="6">
        <v>17.2</v>
      </c>
      <c r="I69" s="6" t="s">
        <v>298</v>
      </c>
      <c r="J69" s="6">
        <v>2</v>
      </c>
      <c r="K69" s="6"/>
      <c r="L69" s="6" t="s">
        <v>112</v>
      </c>
      <c r="M69" s="6" t="s">
        <v>95</v>
      </c>
      <c r="N69" s="6" t="s">
        <v>156</v>
      </c>
      <c r="O69" s="56">
        <v>160</v>
      </c>
      <c r="P69" s="176">
        <v>195.2</v>
      </c>
      <c r="Q69" s="172">
        <f>P69</f>
        <v>195.2</v>
      </c>
      <c r="R69" s="37">
        <v>0</v>
      </c>
      <c r="S69" s="37">
        <v>0</v>
      </c>
      <c r="T69" s="37">
        <v>0</v>
      </c>
      <c r="U69" s="37">
        <v>0</v>
      </c>
      <c r="V69" s="37">
        <v>0</v>
      </c>
      <c r="W69" s="45">
        <f t="shared" si="0"/>
        <v>0</v>
      </c>
      <c r="X69" s="35" t="s">
        <v>189</v>
      </c>
      <c r="Y69" s="6" t="s">
        <v>316</v>
      </c>
      <c r="Z69" s="35" t="s">
        <v>65</v>
      </c>
      <c r="AA69" s="53">
        <v>46052</v>
      </c>
      <c r="AB69" s="53">
        <v>46081</v>
      </c>
      <c r="AC69" s="6"/>
      <c r="AD69" s="6"/>
      <c r="AE69" s="6"/>
      <c r="AF69" s="6"/>
      <c r="AG69" s="6" t="s">
        <v>297</v>
      </c>
      <c r="AH69" s="6" t="s">
        <v>66</v>
      </c>
      <c r="AI69" s="6">
        <v>876</v>
      </c>
      <c r="AJ69" s="6" t="s">
        <v>67</v>
      </c>
      <c r="AK69" s="6">
        <v>1</v>
      </c>
      <c r="AL69" s="44">
        <v>27000000000</v>
      </c>
      <c r="AM69" s="44" t="s">
        <v>68</v>
      </c>
      <c r="AN69" s="53">
        <v>46081</v>
      </c>
      <c r="AO69" s="53">
        <v>46081</v>
      </c>
      <c r="AP69" s="53">
        <v>46387</v>
      </c>
      <c r="AQ69" s="6">
        <v>2026</v>
      </c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 t="s">
        <v>347</v>
      </c>
      <c r="BC69" s="6"/>
    </row>
    <row r="70" spans="1:59" s="11" customFormat="1" ht="162.75" x14ac:dyDescent="0.35">
      <c r="A70" s="6">
        <v>7</v>
      </c>
      <c r="B70" s="13">
        <v>62</v>
      </c>
      <c r="C70" s="6" t="s">
        <v>54</v>
      </c>
      <c r="D70" s="6" t="s">
        <v>230</v>
      </c>
      <c r="E70" s="44" t="s">
        <v>70</v>
      </c>
      <c r="F70" s="6">
        <v>1</v>
      </c>
      <c r="G70" s="6" t="s">
        <v>237</v>
      </c>
      <c r="H70" s="55" t="s">
        <v>232</v>
      </c>
      <c r="I70" s="55" t="s">
        <v>233</v>
      </c>
      <c r="J70" s="6">
        <v>2</v>
      </c>
      <c r="K70" s="124"/>
      <c r="L70" s="6" t="s">
        <v>112</v>
      </c>
      <c r="M70" s="6" t="s">
        <v>95</v>
      </c>
      <c r="N70" s="6" t="s">
        <v>156</v>
      </c>
      <c r="O70" s="56">
        <v>72.277270000000001</v>
      </c>
      <c r="P70" s="176">
        <v>88.178269400000005</v>
      </c>
      <c r="Q70" s="172">
        <v>51.24</v>
      </c>
      <c r="R70" s="56">
        <v>36.94</v>
      </c>
      <c r="S70" s="37">
        <v>0</v>
      </c>
      <c r="T70" s="37">
        <v>0</v>
      </c>
      <c r="U70" s="37">
        <v>0</v>
      </c>
      <c r="V70" s="37">
        <v>0</v>
      </c>
      <c r="W70" s="45">
        <f t="shared" si="0"/>
        <v>1.7306000000019139E-3</v>
      </c>
      <c r="X70" s="35" t="s">
        <v>189</v>
      </c>
      <c r="Y70" s="6" t="s">
        <v>316</v>
      </c>
      <c r="Z70" s="35" t="s">
        <v>65</v>
      </c>
      <c r="AA70" s="53">
        <v>46142</v>
      </c>
      <c r="AB70" s="53">
        <v>46172</v>
      </c>
      <c r="AC70" s="6"/>
      <c r="AD70" s="6"/>
      <c r="AE70" s="6"/>
      <c r="AF70" s="6"/>
      <c r="AG70" s="6" t="s">
        <v>297</v>
      </c>
      <c r="AH70" s="6" t="s">
        <v>66</v>
      </c>
      <c r="AI70" s="6">
        <v>876</v>
      </c>
      <c r="AJ70" s="6" t="s">
        <v>67</v>
      </c>
      <c r="AK70" s="6">
        <v>1</v>
      </c>
      <c r="AL70" s="44">
        <v>27000000000</v>
      </c>
      <c r="AM70" s="44" t="s">
        <v>68</v>
      </c>
      <c r="AN70" s="53">
        <v>46172</v>
      </c>
      <c r="AO70" s="53">
        <v>46172</v>
      </c>
      <c r="AP70" s="53">
        <v>46537</v>
      </c>
      <c r="AQ70" s="6" t="s">
        <v>69</v>
      </c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 t="s">
        <v>361</v>
      </c>
      <c r="BC70" s="6"/>
    </row>
    <row r="71" spans="1:59" s="11" customFormat="1" ht="222" customHeight="1" x14ac:dyDescent="0.35">
      <c r="A71" s="35">
        <v>4</v>
      </c>
      <c r="B71" s="13">
        <v>63</v>
      </c>
      <c r="C71" s="12" t="s">
        <v>54</v>
      </c>
      <c r="D71" s="12" t="s">
        <v>172</v>
      </c>
      <c r="E71" s="44" t="s">
        <v>70</v>
      </c>
      <c r="F71" s="12">
        <v>1</v>
      </c>
      <c r="G71" s="12" t="s">
        <v>173</v>
      </c>
      <c r="H71" s="55" t="s">
        <v>174</v>
      </c>
      <c r="I71" s="44" t="s">
        <v>175</v>
      </c>
      <c r="J71" s="12">
        <v>2</v>
      </c>
      <c r="K71" s="24"/>
      <c r="L71" s="12" t="s">
        <v>60</v>
      </c>
      <c r="M71" s="12" t="s">
        <v>61</v>
      </c>
      <c r="N71" s="12" t="s">
        <v>156</v>
      </c>
      <c r="O71" s="48">
        <v>987.03527999999994</v>
      </c>
      <c r="P71" s="176">
        <v>1204.1830415999998</v>
      </c>
      <c r="Q71" s="168">
        <v>806.80060000000003</v>
      </c>
      <c r="R71" s="37">
        <v>397.37939999999998</v>
      </c>
      <c r="S71" s="37">
        <v>0</v>
      </c>
      <c r="T71" s="37">
        <v>0</v>
      </c>
      <c r="U71" s="37">
        <v>0</v>
      </c>
      <c r="V71" s="37">
        <v>0</v>
      </c>
      <c r="W71" s="45">
        <f t="shared" si="0"/>
        <v>-3.04159999973308E-3</v>
      </c>
      <c r="X71" s="12" t="s">
        <v>90</v>
      </c>
      <c r="Y71" s="7" t="s">
        <v>64</v>
      </c>
      <c r="Z71" s="12" t="s">
        <v>65</v>
      </c>
      <c r="AA71" s="50">
        <v>46111</v>
      </c>
      <c r="AB71" s="50">
        <v>46142</v>
      </c>
      <c r="AC71" s="26"/>
      <c r="AD71" s="24"/>
      <c r="AE71" s="24"/>
      <c r="AF71" s="24"/>
      <c r="AG71" s="12" t="s">
        <v>176</v>
      </c>
      <c r="AH71" s="12" t="s">
        <v>66</v>
      </c>
      <c r="AI71" s="12">
        <v>876</v>
      </c>
      <c r="AJ71" s="12" t="s">
        <v>67</v>
      </c>
      <c r="AK71" s="12">
        <v>1</v>
      </c>
      <c r="AL71" s="12">
        <v>27000000000</v>
      </c>
      <c r="AM71" s="12" t="s">
        <v>68</v>
      </c>
      <c r="AN71" s="50">
        <v>46142</v>
      </c>
      <c r="AO71" s="50">
        <v>46172</v>
      </c>
      <c r="AP71" s="50">
        <v>46536</v>
      </c>
      <c r="AQ71" s="35" t="s">
        <v>69</v>
      </c>
      <c r="AR71" s="26"/>
      <c r="AS71" s="24"/>
      <c r="AT71" s="24"/>
      <c r="AU71" s="24"/>
      <c r="AV71" s="27"/>
      <c r="AW71" s="28"/>
      <c r="AX71" s="29"/>
      <c r="AY71" s="24"/>
      <c r="AZ71" s="24"/>
      <c r="BA71" s="24"/>
      <c r="BB71" s="35" t="s">
        <v>350</v>
      </c>
      <c r="BC71" s="6"/>
    </row>
    <row r="72" spans="1:59" s="11" customFormat="1" ht="295.5" customHeight="1" x14ac:dyDescent="0.35">
      <c r="A72" s="44">
        <v>4</v>
      </c>
      <c r="B72" s="13">
        <v>64</v>
      </c>
      <c r="C72" s="44" t="s">
        <v>54</v>
      </c>
      <c r="D72" s="69" t="s">
        <v>249</v>
      </c>
      <c r="E72" s="44" t="s">
        <v>70</v>
      </c>
      <c r="F72" s="44">
        <v>1</v>
      </c>
      <c r="G72" s="44" t="s">
        <v>247</v>
      </c>
      <c r="H72" s="55" t="s">
        <v>88</v>
      </c>
      <c r="I72" s="55" t="s">
        <v>89</v>
      </c>
      <c r="J72" s="70">
        <v>2</v>
      </c>
      <c r="K72" s="71"/>
      <c r="L72" s="44" t="s">
        <v>60</v>
      </c>
      <c r="M72" s="44" t="s">
        <v>82</v>
      </c>
      <c r="N72" s="12" t="s">
        <v>156</v>
      </c>
      <c r="O72" s="16">
        <v>300</v>
      </c>
      <c r="P72" s="176">
        <v>300</v>
      </c>
      <c r="Q72" s="175">
        <f>O72</f>
        <v>300</v>
      </c>
      <c r="R72" s="48">
        <v>0</v>
      </c>
      <c r="S72" s="48">
        <v>0</v>
      </c>
      <c r="T72" s="48">
        <v>0</v>
      </c>
      <c r="U72" s="48">
        <v>0</v>
      </c>
      <c r="V72" s="48">
        <v>0</v>
      </c>
      <c r="W72" s="45">
        <f t="shared" si="0"/>
        <v>0</v>
      </c>
      <c r="X72" s="44" t="s">
        <v>189</v>
      </c>
      <c r="Y72" s="69" t="s">
        <v>315</v>
      </c>
      <c r="Z72" s="44" t="s">
        <v>65</v>
      </c>
      <c r="AA72" s="52">
        <v>46053</v>
      </c>
      <c r="AB72" s="52">
        <v>46081</v>
      </c>
      <c r="AC72" s="6"/>
      <c r="AD72" s="6"/>
      <c r="AE72" s="6"/>
      <c r="AF72" s="6"/>
      <c r="AG72" s="44" t="s">
        <v>248</v>
      </c>
      <c r="AH72" s="44" t="s">
        <v>66</v>
      </c>
      <c r="AI72" s="44">
        <v>876</v>
      </c>
      <c r="AJ72" s="44" t="s">
        <v>67</v>
      </c>
      <c r="AK72" s="44">
        <v>1</v>
      </c>
      <c r="AL72" s="44">
        <v>27000000000</v>
      </c>
      <c r="AM72" s="44" t="s">
        <v>68</v>
      </c>
      <c r="AN72" s="72">
        <v>46081</v>
      </c>
      <c r="AO72" s="72">
        <v>46081</v>
      </c>
      <c r="AP72" s="72">
        <v>46111</v>
      </c>
      <c r="AQ72" s="68">
        <v>2026</v>
      </c>
      <c r="AR72" s="73"/>
      <c r="AS72" s="73"/>
      <c r="AT72" s="73"/>
      <c r="AU72" s="73"/>
      <c r="AV72" s="73"/>
      <c r="AW72" s="73"/>
      <c r="AX72" s="73"/>
      <c r="AY72" s="73"/>
      <c r="AZ72" s="73"/>
      <c r="BA72" s="73"/>
      <c r="BB72" s="128" t="s">
        <v>367</v>
      </c>
      <c r="BC72" s="73"/>
    </row>
    <row r="73" spans="1:59" s="11" customFormat="1" ht="209.25" x14ac:dyDescent="0.35">
      <c r="A73" s="35">
        <v>7</v>
      </c>
      <c r="B73" s="13">
        <v>65</v>
      </c>
      <c r="C73" s="12" t="s">
        <v>54</v>
      </c>
      <c r="D73" s="12" t="s">
        <v>250</v>
      </c>
      <c r="E73" s="12" t="s">
        <v>168</v>
      </c>
      <c r="F73" s="12">
        <v>1</v>
      </c>
      <c r="G73" s="12" t="s">
        <v>251</v>
      </c>
      <c r="H73" s="12" t="s">
        <v>252</v>
      </c>
      <c r="I73" s="12" t="s">
        <v>253</v>
      </c>
      <c r="J73" s="12">
        <v>1</v>
      </c>
      <c r="K73" s="35" t="s">
        <v>254</v>
      </c>
      <c r="L73" s="12" t="s">
        <v>60</v>
      </c>
      <c r="M73" s="44" t="s">
        <v>61</v>
      </c>
      <c r="N73" s="44" t="s">
        <v>156</v>
      </c>
      <c r="O73" s="82">
        <v>300</v>
      </c>
      <c r="P73" s="176">
        <v>366</v>
      </c>
      <c r="Q73" s="168">
        <f>P73</f>
        <v>366</v>
      </c>
      <c r="R73" s="37">
        <v>0</v>
      </c>
      <c r="S73" s="37">
        <v>0</v>
      </c>
      <c r="T73" s="37">
        <v>0</v>
      </c>
      <c r="U73" s="37">
        <v>0</v>
      </c>
      <c r="V73" s="37">
        <v>0</v>
      </c>
      <c r="W73" s="45">
        <f t="shared" si="0"/>
        <v>0</v>
      </c>
      <c r="X73" s="6" t="s">
        <v>189</v>
      </c>
      <c r="Y73" s="12" t="s">
        <v>314</v>
      </c>
      <c r="Z73" s="12" t="s">
        <v>65</v>
      </c>
      <c r="AA73" s="50">
        <v>46052</v>
      </c>
      <c r="AB73" s="50">
        <v>46081</v>
      </c>
      <c r="AC73" s="26"/>
      <c r="AD73" s="51"/>
      <c r="AE73" s="24"/>
      <c r="AF73" s="24"/>
      <c r="AG73" s="12" t="s">
        <v>255</v>
      </c>
      <c r="AH73" s="12" t="s">
        <v>66</v>
      </c>
      <c r="AI73" s="12">
        <v>876</v>
      </c>
      <c r="AJ73" s="12" t="s">
        <v>67</v>
      </c>
      <c r="AK73" s="12">
        <v>1</v>
      </c>
      <c r="AL73" s="12">
        <v>27000000000</v>
      </c>
      <c r="AM73" s="12" t="s">
        <v>68</v>
      </c>
      <c r="AN73" s="50">
        <v>46081</v>
      </c>
      <c r="AO73" s="50">
        <v>46081</v>
      </c>
      <c r="AP73" s="50">
        <v>46172</v>
      </c>
      <c r="AQ73" s="35">
        <v>2026</v>
      </c>
      <c r="AR73" s="26"/>
      <c r="AS73" s="24"/>
      <c r="AT73" s="24"/>
      <c r="AU73" s="24"/>
      <c r="AV73" s="27"/>
      <c r="AW73" s="28"/>
      <c r="AX73" s="29"/>
      <c r="AY73" s="24"/>
      <c r="AZ73" s="24"/>
      <c r="BA73" s="24"/>
      <c r="BB73" s="35" t="s">
        <v>359</v>
      </c>
      <c r="BC73" s="24"/>
    </row>
    <row r="74" spans="1:59" s="11" customFormat="1" ht="149.25" customHeight="1" x14ac:dyDescent="0.35">
      <c r="A74" s="35">
        <v>7</v>
      </c>
      <c r="B74" s="13">
        <v>66</v>
      </c>
      <c r="C74" s="12" t="s">
        <v>54</v>
      </c>
      <c r="D74" s="12" t="s">
        <v>256</v>
      </c>
      <c r="E74" s="12" t="s">
        <v>56</v>
      </c>
      <c r="F74" s="12">
        <v>1</v>
      </c>
      <c r="G74" s="12" t="s">
        <v>257</v>
      </c>
      <c r="H74" s="12" t="s">
        <v>299</v>
      </c>
      <c r="I74" s="12" t="s">
        <v>300</v>
      </c>
      <c r="J74" s="12">
        <v>2</v>
      </c>
      <c r="K74" s="24"/>
      <c r="L74" s="12" t="s">
        <v>60</v>
      </c>
      <c r="M74" s="44" t="s">
        <v>61</v>
      </c>
      <c r="N74" s="44" t="s">
        <v>258</v>
      </c>
      <c r="O74" s="82">
        <v>66.872</v>
      </c>
      <c r="P74" s="176">
        <v>81.583839999999995</v>
      </c>
      <c r="Q74" s="168">
        <f t="shared" ref="Q74" si="3">P74</f>
        <v>81.583839999999995</v>
      </c>
      <c r="R74" s="37">
        <v>0</v>
      </c>
      <c r="S74" s="37">
        <v>0</v>
      </c>
      <c r="T74" s="37">
        <v>0</v>
      </c>
      <c r="U74" s="37">
        <v>0</v>
      </c>
      <c r="V74" s="37">
        <v>0</v>
      </c>
      <c r="W74" s="45">
        <f t="shared" ref="W74:W84" si="4">SUM(Q74:V74)-P74</f>
        <v>0</v>
      </c>
      <c r="X74" s="12" t="s">
        <v>189</v>
      </c>
      <c r="Y74" s="12" t="s">
        <v>313</v>
      </c>
      <c r="Z74" s="12" t="s">
        <v>259</v>
      </c>
      <c r="AA74" s="50">
        <v>46172</v>
      </c>
      <c r="AB74" s="50">
        <v>46203</v>
      </c>
      <c r="AC74" s="26"/>
      <c r="AD74" s="24"/>
      <c r="AE74" s="24"/>
      <c r="AF74" s="24"/>
      <c r="AG74" s="12" t="s">
        <v>260</v>
      </c>
      <c r="AH74" s="12" t="s">
        <v>261</v>
      </c>
      <c r="AI74" s="12">
        <v>876</v>
      </c>
      <c r="AJ74" s="12" t="s">
        <v>67</v>
      </c>
      <c r="AK74" s="12">
        <v>1</v>
      </c>
      <c r="AL74" s="74">
        <v>27000000000</v>
      </c>
      <c r="AM74" s="12" t="s">
        <v>68</v>
      </c>
      <c r="AN74" s="50">
        <v>46203</v>
      </c>
      <c r="AO74" s="50">
        <v>46203</v>
      </c>
      <c r="AP74" s="50">
        <v>46387</v>
      </c>
      <c r="AQ74" s="35">
        <v>2026</v>
      </c>
      <c r="AR74" s="26"/>
      <c r="AS74" s="24"/>
      <c r="AT74" s="24"/>
      <c r="AU74" s="24"/>
      <c r="AV74" s="27"/>
      <c r="AW74" s="28"/>
      <c r="AX74" s="29"/>
      <c r="AY74" s="24"/>
      <c r="AZ74" s="24"/>
      <c r="BA74" s="24"/>
      <c r="BB74" s="35" t="s">
        <v>362</v>
      </c>
      <c r="BC74" s="24"/>
    </row>
    <row r="75" spans="1:59" s="11" customFormat="1" ht="292.5" customHeight="1" x14ac:dyDescent="0.35">
      <c r="A75" s="35">
        <v>7</v>
      </c>
      <c r="B75" s="13">
        <v>67</v>
      </c>
      <c r="C75" s="12" t="s">
        <v>54</v>
      </c>
      <c r="D75" s="12" t="s">
        <v>256</v>
      </c>
      <c r="E75" s="12" t="s">
        <v>56</v>
      </c>
      <c r="F75" s="12">
        <v>1</v>
      </c>
      <c r="G75" s="78" t="s">
        <v>262</v>
      </c>
      <c r="H75" s="12" t="s">
        <v>265</v>
      </c>
      <c r="I75" s="12" t="s">
        <v>271</v>
      </c>
      <c r="J75" s="12">
        <v>2</v>
      </c>
      <c r="K75" s="79"/>
      <c r="L75" s="12" t="s">
        <v>60</v>
      </c>
      <c r="M75" s="44" t="s">
        <v>61</v>
      </c>
      <c r="N75" s="44" t="s">
        <v>258</v>
      </c>
      <c r="O75" s="82">
        <v>299.72199999999998</v>
      </c>
      <c r="P75" s="176">
        <v>365.66083999999995</v>
      </c>
      <c r="Q75" s="168">
        <v>365.66083999999995</v>
      </c>
      <c r="R75" s="37">
        <v>0</v>
      </c>
      <c r="S75" s="37">
        <v>0</v>
      </c>
      <c r="T75" s="37">
        <v>0</v>
      </c>
      <c r="U75" s="37">
        <v>0</v>
      </c>
      <c r="V75" s="37">
        <v>0</v>
      </c>
      <c r="W75" s="45">
        <f t="shared" si="4"/>
        <v>0</v>
      </c>
      <c r="X75" s="12" t="s">
        <v>189</v>
      </c>
      <c r="Y75" s="12" t="s">
        <v>313</v>
      </c>
      <c r="Z75" s="12" t="s">
        <v>259</v>
      </c>
      <c r="AA75" s="50">
        <v>46203</v>
      </c>
      <c r="AB75" s="50">
        <v>46233</v>
      </c>
      <c r="AC75" s="26"/>
      <c r="AD75" s="24"/>
      <c r="AE75" s="24"/>
      <c r="AF75" s="24"/>
      <c r="AG75" s="12" t="s">
        <v>263</v>
      </c>
      <c r="AH75" s="12" t="s">
        <v>261</v>
      </c>
      <c r="AI75" s="12">
        <v>876</v>
      </c>
      <c r="AJ75" s="12" t="s">
        <v>67</v>
      </c>
      <c r="AK75" s="12">
        <v>1</v>
      </c>
      <c r="AL75" s="12">
        <v>27000000000</v>
      </c>
      <c r="AM75" s="12" t="s">
        <v>68</v>
      </c>
      <c r="AN75" s="50">
        <v>46233</v>
      </c>
      <c r="AO75" s="50">
        <v>46233</v>
      </c>
      <c r="AP75" s="50">
        <v>46387</v>
      </c>
      <c r="AQ75" s="35">
        <v>2026</v>
      </c>
      <c r="AR75" s="26"/>
      <c r="AS75" s="24"/>
      <c r="AT75" s="24"/>
      <c r="AU75" s="24"/>
      <c r="AV75" s="27"/>
      <c r="AW75" s="28"/>
      <c r="AX75" s="29"/>
      <c r="AY75" s="24"/>
      <c r="AZ75" s="24"/>
      <c r="BA75" s="24"/>
      <c r="BB75" s="35" t="s">
        <v>362</v>
      </c>
      <c r="BC75" s="24"/>
    </row>
    <row r="76" spans="1:59" s="11" customFormat="1" ht="116.25" customHeight="1" x14ac:dyDescent="0.35">
      <c r="A76" s="35">
        <v>7</v>
      </c>
      <c r="B76" s="13">
        <v>68</v>
      </c>
      <c r="C76" s="12" t="s">
        <v>54</v>
      </c>
      <c r="D76" s="12" t="s">
        <v>256</v>
      </c>
      <c r="E76" s="12" t="s">
        <v>56</v>
      </c>
      <c r="F76" s="12">
        <v>1</v>
      </c>
      <c r="G76" s="12" t="s">
        <v>264</v>
      </c>
      <c r="H76" s="12" t="s">
        <v>265</v>
      </c>
      <c r="I76" s="12" t="s">
        <v>272</v>
      </c>
      <c r="J76" s="12">
        <v>2</v>
      </c>
      <c r="K76" s="24"/>
      <c r="L76" s="12" t="s">
        <v>60</v>
      </c>
      <c r="M76" s="44" t="s">
        <v>61</v>
      </c>
      <c r="N76" s="44" t="s">
        <v>258</v>
      </c>
      <c r="O76" s="82">
        <v>265.339</v>
      </c>
      <c r="P76" s="176">
        <v>323.71357999999998</v>
      </c>
      <c r="Q76" s="168">
        <v>323.71236000000005</v>
      </c>
      <c r="R76" s="37">
        <v>0</v>
      </c>
      <c r="S76" s="37">
        <v>0</v>
      </c>
      <c r="T76" s="37">
        <v>0</v>
      </c>
      <c r="U76" s="37">
        <v>0</v>
      </c>
      <c r="V76" s="37">
        <v>0</v>
      </c>
      <c r="W76" s="45">
        <f t="shared" si="4"/>
        <v>-1.2199999999324973E-3</v>
      </c>
      <c r="X76" s="12" t="s">
        <v>189</v>
      </c>
      <c r="Y76" s="12" t="s">
        <v>313</v>
      </c>
      <c r="Z76" s="12" t="s">
        <v>259</v>
      </c>
      <c r="AA76" s="50">
        <v>46233</v>
      </c>
      <c r="AB76" s="50">
        <v>46264</v>
      </c>
      <c r="AC76" s="26"/>
      <c r="AD76" s="24"/>
      <c r="AE76" s="24"/>
      <c r="AF76" s="24"/>
      <c r="AG76" s="12" t="s">
        <v>266</v>
      </c>
      <c r="AH76" s="12" t="s">
        <v>261</v>
      </c>
      <c r="AI76" s="12">
        <v>876</v>
      </c>
      <c r="AJ76" s="12" t="s">
        <v>67</v>
      </c>
      <c r="AK76" s="12">
        <v>1</v>
      </c>
      <c r="AL76" s="12">
        <v>27000000000</v>
      </c>
      <c r="AM76" s="12" t="s">
        <v>68</v>
      </c>
      <c r="AN76" s="50">
        <v>46264</v>
      </c>
      <c r="AO76" s="50">
        <v>46264</v>
      </c>
      <c r="AP76" s="50">
        <v>46387</v>
      </c>
      <c r="AQ76" s="35">
        <v>2026</v>
      </c>
      <c r="AR76" s="26"/>
      <c r="AS76" s="24"/>
      <c r="AT76" s="24"/>
      <c r="AU76" s="24"/>
      <c r="AV76" s="27"/>
      <c r="AW76" s="28"/>
      <c r="AX76" s="29"/>
      <c r="AY76" s="24"/>
      <c r="AZ76" s="24"/>
      <c r="BA76" s="24"/>
      <c r="BB76" s="35" t="s">
        <v>362</v>
      </c>
      <c r="BC76" s="129" t="s">
        <v>365</v>
      </c>
      <c r="BG76" s="122"/>
    </row>
    <row r="77" spans="1:59" s="11" customFormat="1" ht="150" customHeight="1" x14ac:dyDescent="0.35">
      <c r="A77" s="35">
        <v>7</v>
      </c>
      <c r="B77" s="13">
        <v>69</v>
      </c>
      <c r="C77" s="12" t="s">
        <v>54</v>
      </c>
      <c r="D77" s="12" t="s">
        <v>256</v>
      </c>
      <c r="E77" s="12" t="s">
        <v>56</v>
      </c>
      <c r="F77" s="12">
        <v>1</v>
      </c>
      <c r="G77" s="75" t="s">
        <v>267</v>
      </c>
      <c r="H77" s="12" t="s">
        <v>268</v>
      </c>
      <c r="I77" s="44" t="s">
        <v>269</v>
      </c>
      <c r="J77" s="12">
        <v>2</v>
      </c>
      <c r="K77" s="24"/>
      <c r="L77" s="12" t="s">
        <v>60</v>
      </c>
      <c r="M77" s="44" t="s">
        <v>61</v>
      </c>
      <c r="N77" s="44" t="s">
        <v>258</v>
      </c>
      <c r="O77" s="82">
        <v>18.306000000000001</v>
      </c>
      <c r="P77" s="176">
        <v>22.333320000000001</v>
      </c>
      <c r="Q77" s="167">
        <v>22.332100000000001</v>
      </c>
      <c r="R77" s="37">
        <v>0</v>
      </c>
      <c r="S77" s="37">
        <v>0</v>
      </c>
      <c r="T77" s="37">
        <v>0</v>
      </c>
      <c r="U77" s="37">
        <v>0</v>
      </c>
      <c r="V77" s="37">
        <v>0</v>
      </c>
      <c r="W77" s="45">
        <f t="shared" si="4"/>
        <v>-1.2199999999999989E-3</v>
      </c>
      <c r="X77" s="12" t="s">
        <v>189</v>
      </c>
      <c r="Y77" s="12" t="s">
        <v>313</v>
      </c>
      <c r="Z77" s="12" t="s">
        <v>259</v>
      </c>
      <c r="AA77" s="50">
        <v>46233</v>
      </c>
      <c r="AB77" s="50">
        <v>46264</v>
      </c>
      <c r="AC77" s="26"/>
      <c r="AD77" s="24"/>
      <c r="AE77" s="24"/>
      <c r="AF77" s="24"/>
      <c r="AG77" s="75" t="s">
        <v>270</v>
      </c>
      <c r="AH77" s="12" t="s">
        <v>261</v>
      </c>
      <c r="AI77" s="12">
        <v>876</v>
      </c>
      <c r="AJ77" s="12" t="s">
        <v>67</v>
      </c>
      <c r="AK77" s="12">
        <v>1</v>
      </c>
      <c r="AL77" s="12">
        <v>27000000000</v>
      </c>
      <c r="AM77" s="12" t="s">
        <v>68</v>
      </c>
      <c r="AN77" s="50">
        <v>46264</v>
      </c>
      <c r="AO77" s="50">
        <v>46264</v>
      </c>
      <c r="AP77" s="50">
        <v>46387</v>
      </c>
      <c r="AQ77" s="35">
        <v>2026</v>
      </c>
      <c r="AR77" s="26"/>
      <c r="AS77" s="24"/>
      <c r="AT77" s="24"/>
      <c r="AU77" s="24"/>
      <c r="AV77" s="27"/>
      <c r="AW77" s="28"/>
      <c r="AX77" s="29"/>
      <c r="AY77" s="24"/>
      <c r="AZ77" s="24"/>
      <c r="BA77" s="24"/>
      <c r="BB77" s="35" t="s">
        <v>362</v>
      </c>
      <c r="BC77" s="24"/>
    </row>
    <row r="78" spans="1:59" s="11" customFormat="1" ht="162.75" x14ac:dyDescent="0.35">
      <c r="A78" s="35">
        <v>7</v>
      </c>
      <c r="B78" s="13">
        <v>70</v>
      </c>
      <c r="C78" s="12" t="s">
        <v>54</v>
      </c>
      <c r="D78" s="12" t="s">
        <v>273</v>
      </c>
      <c r="E78" s="12" t="s">
        <v>70</v>
      </c>
      <c r="F78" s="12">
        <v>1</v>
      </c>
      <c r="G78" s="12" t="s">
        <v>274</v>
      </c>
      <c r="H78" s="12" t="s">
        <v>275</v>
      </c>
      <c r="I78" s="12" t="s">
        <v>275</v>
      </c>
      <c r="J78" s="12">
        <v>2</v>
      </c>
      <c r="K78" s="24"/>
      <c r="L78" s="12" t="s">
        <v>60</v>
      </c>
      <c r="M78" s="12" t="s">
        <v>61</v>
      </c>
      <c r="N78" s="12" t="s">
        <v>156</v>
      </c>
      <c r="O78" s="48">
        <v>25.792000000000002</v>
      </c>
      <c r="P78" s="176">
        <v>25.792000000000002</v>
      </c>
      <c r="Q78" s="167">
        <v>25.792000000000002</v>
      </c>
      <c r="R78" s="37">
        <v>0</v>
      </c>
      <c r="S78" s="37">
        <v>0</v>
      </c>
      <c r="T78" s="37">
        <v>0</v>
      </c>
      <c r="U78" s="37">
        <v>0</v>
      </c>
      <c r="V78" s="37">
        <v>0</v>
      </c>
      <c r="W78" s="45">
        <f t="shared" si="4"/>
        <v>0</v>
      </c>
      <c r="X78" s="6" t="s">
        <v>189</v>
      </c>
      <c r="Y78" s="12" t="s">
        <v>312</v>
      </c>
      <c r="Z78" s="12" t="s">
        <v>65</v>
      </c>
      <c r="AA78" s="52">
        <v>46053</v>
      </c>
      <c r="AB78" s="52">
        <v>46081</v>
      </c>
      <c r="AC78" s="26"/>
      <c r="AD78" s="51"/>
      <c r="AE78" s="24"/>
      <c r="AF78" s="24"/>
      <c r="AG78" s="12" t="s">
        <v>274</v>
      </c>
      <c r="AH78" s="12" t="s">
        <v>66</v>
      </c>
      <c r="AI78" s="12">
        <v>876</v>
      </c>
      <c r="AJ78" s="12" t="s">
        <v>67</v>
      </c>
      <c r="AK78" s="12">
        <v>1</v>
      </c>
      <c r="AL78" s="12">
        <v>27000000000</v>
      </c>
      <c r="AM78" s="12" t="s">
        <v>68</v>
      </c>
      <c r="AN78" s="52">
        <v>46081</v>
      </c>
      <c r="AO78" s="52">
        <v>46081</v>
      </c>
      <c r="AP78" s="50">
        <v>46386</v>
      </c>
      <c r="AQ78" s="35">
        <v>2026</v>
      </c>
      <c r="AR78" s="26"/>
      <c r="AS78" s="24"/>
      <c r="AT78" s="24"/>
      <c r="AU78" s="24"/>
      <c r="AV78" s="27"/>
      <c r="AW78" s="28"/>
      <c r="AX78" s="29"/>
      <c r="AY78" s="24"/>
      <c r="AZ78" s="24"/>
      <c r="BA78" s="24"/>
      <c r="BB78" s="35" t="s">
        <v>363</v>
      </c>
      <c r="BC78" s="24"/>
    </row>
    <row r="79" spans="1:59" s="11" customFormat="1" ht="133.5" customHeight="1" x14ac:dyDescent="0.35">
      <c r="A79" s="35">
        <v>7</v>
      </c>
      <c r="B79" s="13">
        <v>71</v>
      </c>
      <c r="C79" s="12" t="s">
        <v>54</v>
      </c>
      <c r="D79" s="12" t="s">
        <v>273</v>
      </c>
      <c r="E79" s="12" t="s">
        <v>70</v>
      </c>
      <c r="F79" s="12">
        <v>1</v>
      </c>
      <c r="G79" s="12" t="s">
        <v>276</v>
      </c>
      <c r="H79" s="76" t="s">
        <v>277</v>
      </c>
      <c r="I79" s="77" t="s">
        <v>278</v>
      </c>
      <c r="J79" s="12">
        <v>2</v>
      </c>
      <c r="K79" s="24"/>
      <c r="L79" s="12" t="s">
        <v>60</v>
      </c>
      <c r="M79" s="12" t="s">
        <v>61</v>
      </c>
      <c r="N79" s="12" t="s">
        <v>156</v>
      </c>
      <c r="O79" s="48">
        <v>17.446599999999997</v>
      </c>
      <c r="P79" s="176">
        <v>21.284851999999994</v>
      </c>
      <c r="Q79" s="167">
        <f>P79</f>
        <v>21.284851999999994</v>
      </c>
      <c r="R79" s="37">
        <v>0</v>
      </c>
      <c r="S79" s="37">
        <v>0</v>
      </c>
      <c r="T79" s="37">
        <v>0</v>
      </c>
      <c r="U79" s="37">
        <v>0</v>
      </c>
      <c r="V79" s="37">
        <v>0</v>
      </c>
      <c r="W79" s="45">
        <f t="shared" si="4"/>
        <v>0</v>
      </c>
      <c r="X79" s="12" t="s">
        <v>189</v>
      </c>
      <c r="Y79" s="12" t="s">
        <v>312</v>
      </c>
      <c r="Z79" s="12" t="s">
        <v>65</v>
      </c>
      <c r="AA79" s="50">
        <v>46081</v>
      </c>
      <c r="AB79" s="50">
        <v>46111</v>
      </c>
      <c r="AC79" s="26"/>
      <c r="AD79" s="24"/>
      <c r="AE79" s="24"/>
      <c r="AF79" s="24"/>
      <c r="AG79" s="12" t="s">
        <v>276</v>
      </c>
      <c r="AH79" s="12" t="s">
        <v>66</v>
      </c>
      <c r="AI79" s="12">
        <v>876</v>
      </c>
      <c r="AJ79" s="12" t="s">
        <v>67</v>
      </c>
      <c r="AK79" s="12">
        <v>1</v>
      </c>
      <c r="AL79" s="12">
        <v>27000000000</v>
      </c>
      <c r="AM79" s="12" t="s">
        <v>68</v>
      </c>
      <c r="AN79" s="50">
        <v>46111</v>
      </c>
      <c r="AO79" s="50">
        <v>46111</v>
      </c>
      <c r="AP79" s="50">
        <v>46233</v>
      </c>
      <c r="AQ79" s="35">
        <v>2026</v>
      </c>
      <c r="AR79" s="26"/>
      <c r="AS79" s="24"/>
      <c r="AT79" s="24"/>
      <c r="AU79" s="24"/>
      <c r="AV79" s="27"/>
      <c r="AW79" s="28"/>
      <c r="AX79" s="29"/>
      <c r="AY79" s="24"/>
      <c r="AZ79" s="24"/>
      <c r="BA79" s="24"/>
      <c r="BB79" s="35" t="s">
        <v>354</v>
      </c>
      <c r="BC79" s="24"/>
    </row>
    <row r="80" spans="1:59" s="11" customFormat="1" ht="178.5" customHeight="1" x14ac:dyDescent="0.35">
      <c r="A80" s="35">
        <v>7</v>
      </c>
      <c r="B80" s="13">
        <v>72</v>
      </c>
      <c r="C80" s="12" t="s">
        <v>54</v>
      </c>
      <c r="D80" s="12" t="s">
        <v>273</v>
      </c>
      <c r="E80" s="12" t="s">
        <v>70</v>
      </c>
      <c r="F80" s="12">
        <v>1</v>
      </c>
      <c r="G80" s="12" t="s">
        <v>279</v>
      </c>
      <c r="H80" s="12" t="s">
        <v>280</v>
      </c>
      <c r="I80" s="114" t="s">
        <v>281</v>
      </c>
      <c r="J80" s="12">
        <v>2</v>
      </c>
      <c r="K80" s="24"/>
      <c r="L80" s="12" t="s">
        <v>60</v>
      </c>
      <c r="M80" s="12" t="s">
        <v>61</v>
      </c>
      <c r="N80" s="12" t="s">
        <v>156</v>
      </c>
      <c r="O80" s="48">
        <v>55.286642307692311</v>
      </c>
      <c r="P80" s="176">
        <v>67.449703615384621</v>
      </c>
      <c r="Q80" s="167">
        <f>P80</f>
        <v>67.449703615384621</v>
      </c>
      <c r="R80" s="37">
        <v>0</v>
      </c>
      <c r="S80" s="37">
        <v>0</v>
      </c>
      <c r="T80" s="37">
        <v>0</v>
      </c>
      <c r="U80" s="37">
        <v>0</v>
      </c>
      <c r="V80" s="37">
        <v>0</v>
      </c>
      <c r="W80" s="45">
        <f t="shared" si="4"/>
        <v>0</v>
      </c>
      <c r="X80" s="12" t="s">
        <v>189</v>
      </c>
      <c r="Y80" s="12" t="s">
        <v>312</v>
      </c>
      <c r="Z80" s="12" t="s">
        <v>65</v>
      </c>
      <c r="AA80" s="50">
        <v>46053</v>
      </c>
      <c r="AB80" s="50">
        <v>46081</v>
      </c>
      <c r="AC80" s="26"/>
      <c r="AD80" s="24"/>
      <c r="AE80" s="24"/>
      <c r="AF80" s="24"/>
      <c r="AG80" s="12" t="s">
        <v>282</v>
      </c>
      <c r="AH80" s="12" t="s">
        <v>66</v>
      </c>
      <c r="AI80" s="12">
        <v>876</v>
      </c>
      <c r="AJ80" s="12" t="s">
        <v>67</v>
      </c>
      <c r="AK80" s="12">
        <v>1</v>
      </c>
      <c r="AL80" s="12">
        <v>27000000000</v>
      </c>
      <c r="AM80" s="12" t="s">
        <v>68</v>
      </c>
      <c r="AN80" s="50">
        <v>46081</v>
      </c>
      <c r="AO80" s="50">
        <v>46081</v>
      </c>
      <c r="AP80" s="50">
        <v>46386</v>
      </c>
      <c r="AQ80" s="35">
        <v>2026</v>
      </c>
      <c r="AR80" s="26"/>
      <c r="AS80" s="24"/>
      <c r="AT80" s="24"/>
      <c r="AU80" s="24"/>
      <c r="AV80" s="27"/>
      <c r="AW80" s="28"/>
      <c r="AX80" s="29"/>
      <c r="AY80" s="24"/>
      <c r="AZ80" s="24"/>
      <c r="BA80" s="24"/>
      <c r="BB80" s="35" t="s">
        <v>354</v>
      </c>
      <c r="BC80" s="24"/>
    </row>
    <row r="81" spans="1:55" s="11" customFormat="1" ht="180.75" customHeight="1" x14ac:dyDescent="0.35">
      <c r="A81" s="35">
        <v>7</v>
      </c>
      <c r="B81" s="13">
        <v>73</v>
      </c>
      <c r="C81" s="12" t="s">
        <v>54</v>
      </c>
      <c r="D81" s="12" t="s">
        <v>273</v>
      </c>
      <c r="E81" s="12" t="s">
        <v>70</v>
      </c>
      <c r="F81" s="12">
        <v>1</v>
      </c>
      <c r="G81" s="12" t="s">
        <v>283</v>
      </c>
      <c r="H81" s="12" t="s">
        <v>275</v>
      </c>
      <c r="I81" s="12" t="s">
        <v>275</v>
      </c>
      <c r="J81" s="12">
        <v>2</v>
      </c>
      <c r="K81" s="24"/>
      <c r="L81" s="12" t="s">
        <v>60</v>
      </c>
      <c r="M81" s="12" t="s">
        <v>61</v>
      </c>
      <c r="N81" s="12" t="s">
        <v>156</v>
      </c>
      <c r="O81" s="48">
        <v>119.6</v>
      </c>
      <c r="P81" s="176">
        <v>119.6</v>
      </c>
      <c r="Q81" s="168">
        <v>119.6</v>
      </c>
      <c r="R81" s="37">
        <v>0</v>
      </c>
      <c r="S81" s="37">
        <v>0</v>
      </c>
      <c r="T81" s="37">
        <v>0</v>
      </c>
      <c r="U81" s="37">
        <v>0</v>
      </c>
      <c r="V81" s="37">
        <v>0</v>
      </c>
      <c r="W81" s="45">
        <f t="shared" si="4"/>
        <v>0</v>
      </c>
      <c r="X81" s="6" t="s">
        <v>189</v>
      </c>
      <c r="Y81" s="12" t="s">
        <v>312</v>
      </c>
      <c r="Z81" s="12" t="s">
        <v>65</v>
      </c>
      <c r="AA81" s="50">
        <v>46112</v>
      </c>
      <c r="AB81" s="50">
        <v>46142</v>
      </c>
      <c r="AC81" s="26"/>
      <c r="AD81" s="51"/>
      <c r="AE81" s="24"/>
      <c r="AF81" s="24"/>
      <c r="AG81" s="12" t="s">
        <v>284</v>
      </c>
      <c r="AH81" s="12" t="s">
        <v>66</v>
      </c>
      <c r="AI81" s="12">
        <v>876</v>
      </c>
      <c r="AJ81" s="12" t="s">
        <v>67</v>
      </c>
      <c r="AK81" s="12">
        <v>1</v>
      </c>
      <c r="AL81" s="12">
        <v>27000000000</v>
      </c>
      <c r="AM81" s="12" t="s">
        <v>68</v>
      </c>
      <c r="AN81" s="50">
        <v>46142</v>
      </c>
      <c r="AO81" s="50">
        <v>46142</v>
      </c>
      <c r="AP81" s="50">
        <v>46386</v>
      </c>
      <c r="AQ81" s="35">
        <v>2026</v>
      </c>
      <c r="AR81" s="26"/>
      <c r="AS81" s="24"/>
      <c r="AT81" s="24"/>
      <c r="AU81" s="24"/>
      <c r="AV81" s="27"/>
      <c r="AW81" s="28"/>
      <c r="AX81" s="29"/>
      <c r="AY81" s="24"/>
      <c r="AZ81" s="24"/>
      <c r="BA81" s="24"/>
      <c r="BB81" s="35" t="s">
        <v>363</v>
      </c>
      <c r="BC81" s="24"/>
    </row>
    <row r="82" spans="1:55" s="11" customFormat="1" ht="244.5" customHeight="1" x14ac:dyDescent="0.35">
      <c r="A82" s="35">
        <v>7</v>
      </c>
      <c r="B82" s="13">
        <v>74</v>
      </c>
      <c r="C82" s="12" t="s">
        <v>54</v>
      </c>
      <c r="D82" s="12" t="s">
        <v>273</v>
      </c>
      <c r="E82" s="12" t="s">
        <v>70</v>
      </c>
      <c r="F82" s="12">
        <v>1</v>
      </c>
      <c r="G82" s="12" t="s">
        <v>285</v>
      </c>
      <c r="H82" s="12" t="s">
        <v>286</v>
      </c>
      <c r="I82" s="12" t="s">
        <v>287</v>
      </c>
      <c r="J82" s="12">
        <v>1</v>
      </c>
      <c r="K82" s="24"/>
      <c r="L82" s="12" t="s">
        <v>60</v>
      </c>
      <c r="M82" s="12" t="s">
        <v>61</v>
      </c>
      <c r="N82" s="12" t="s">
        <v>156</v>
      </c>
      <c r="O82" s="48">
        <f>57.387/1.04*1.051</f>
        <v>57.993977884615376</v>
      </c>
      <c r="P82" s="176">
        <v>70.752653019230763</v>
      </c>
      <c r="Q82" s="167">
        <f>P82</f>
        <v>70.752653019230763</v>
      </c>
      <c r="R82" s="37">
        <v>0</v>
      </c>
      <c r="S82" s="37">
        <v>0</v>
      </c>
      <c r="T82" s="37">
        <v>0</v>
      </c>
      <c r="U82" s="37">
        <v>0</v>
      </c>
      <c r="V82" s="37">
        <v>0</v>
      </c>
      <c r="W82" s="45">
        <f t="shared" si="4"/>
        <v>0</v>
      </c>
      <c r="X82" s="12" t="s">
        <v>189</v>
      </c>
      <c r="Y82" s="12" t="s">
        <v>312</v>
      </c>
      <c r="Z82" s="12" t="s">
        <v>65</v>
      </c>
      <c r="AA82" s="50">
        <v>46081</v>
      </c>
      <c r="AB82" s="50">
        <v>46112</v>
      </c>
      <c r="AC82" s="26"/>
      <c r="AD82" s="24"/>
      <c r="AE82" s="24"/>
      <c r="AF82" s="24"/>
      <c r="AG82" s="12" t="s">
        <v>288</v>
      </c>
      <c r="AH82" s="12" t="s">
        <v>66</v>
      </c>
      <c r="AI82" s="12">
        <v>876</v>
      </c>
      <c r="AJ82" s="12" t="s">
        <v>67</v>
      </c>
      <c r="AK82" s="12">
        <v>1</v>
      </c>
      <c r="AL82" s="12">
        <v>27000000000</v>
      </c>
      <c r="AM82" s="12" t="s">
        <v>68</v>
      </c>
      <c r="AN82" s="50">
        <v>46173</v>
      </c>
      <c r="AO82" s="50">
        <v>46264</v>
      </c>
      <c r="AP82" s="50">
        <v>46326</v>
      </c>
      <c r="AQ82" s="35">
        <v>2026</v>
      </c>
      <c r="AR82" s="26"/>
      <c r="AS82" s="24"/>
      <c r="AT82" s="24"/>
      <c r="AU82" s="24"/>
      <c r="AV82" s="27"/>
      <c r="AW82" s="28"/>
      <c r="AX82" s="29"/>
      <c r="AY82" s="24"/>
      <c r="AZ82" s="24"/>
      <c r="BA82" s="24"/>
      <c r="BB82" s="35" t="s">
        <v>354</v>
      </c>
      <c r="BC82" s="24"/>
    </row>
    <row r="83" spans="1:55" s="11" customFormat="1" ht="162.75" x14ac:dyDescent="0.35">
      <c r="A83" s="35">
        <v>7</v>
      </c>
      <c r="B83" s="13">
        <v>75</v>
      </c>
      <c r="C83" s="12" t="s">
        <v>54</v>
      </c>
      <c r="D83" s="12" t="s">
        <v>273</v>
      </c>
      <c r="E83" s="12" t="s">
        <v>56</v>
      </c>
      <c r="F83" s="12">
        <v>1</v>
      </c>
      <c r="G83" s="12" t="s">
        <v>289</v>
      </c>
      <c r="H83" s="12" t="s">
        <v>290</v>
      </c>
      <c r="I83" s="12" t="s">
        <v>291</v>
      </c>
      <c r="J83" s="12">
        <v>1</v>
      </c>
      <c r="K83" s="24"/>
      <c r="L83" s="12" t="s">
        <v>60</v>
      </c>
      <c r="M83" s="12" t="s">
        <v>61</v>
      </c>
      <c r="N83" s="12" t="s">
        <v>156</v>
      </c>
      <c r="O83" s="48">
        <v>100.26539999999999</v>
      </c>
      <c r="P83" s="176">
        <v>122.32378799999998</v>
      </c>
      <c r="Q83" s="168">
        <f>P83</f>
        <v>122.32378799999998</v>
      </c>
      <c r="R83" s="37">
        <v>0</v>
      </c>
      <c r="S83" s="37">
        <v>0</v>
      </c>
      <c r="T83" s="37">
        <v>0</v>
      </c>
      <c r="U83" s="37">
        <v>0</v>
      </c>
      <c r="V83" s="37">
        <v>0</v>
      </c>
      <c r="W83" s="45">
        <f t="shared" si="4"/>
        <v>0</v>
      </c>
      <c r="X83" s="12" t="s">
        <v>189</v>
      </c>
      <c r="Y83" s="12" t="s">
        <v>312</v>
      </c>
      <c r="Z83" s="12" t="s">
        <v>65</v>
      </c>
      <c r="AA83" s="50">
        <v>46173</v>
      </c>
      <c r="AB83" s="50">
        <v>46203</v>
      </c>
      <c r="AC83" s="26"/>
      <c r="AD83" s="24"/>
      <c r="AE83" s="24"/>
      <c r="AF83" s="24"/>
      <c r="AG83" s="12" t="s">
        <v>292</v>
      </c>
      <c r="AH83" s="12" t="s">
        <v>66</v>
      </c>
      <c r="AI83" s="12">
        <v>796</v>
      </c>
      <c r="AJ83" s="12" t="s">
        <v>83</v>
      </c>
      <c r="AK83" s="12">
        <v>6</v>
      </c>
      <c r="AL83" s="12">
        <v>27000000000</v>
      </c>
      <c r="AM83" s="12" t="s">
        <v>68</v>
      </c>
      <c r="AN83" s="50">
        <v>46203</v>
      </c>
      <c r="AO83" s="50">
        <v>46203</v>
      </c>
      <c r="AP83" s="50">
        <v>46234</v>
      </c>
      <c r="AQ83" s="35">
        <v>2026</v>
      </c>
      <c r="AR83" s="26"/>
      <c r="AS83" s="24"/>
      <c r="AT83" s="24"/>
      <c r="AU83" s="24"/>
      <c r="AV83" s="27"/>
      <c r="AW83" s="28"/>
      <c r="AX83" s="29"/>
      <c r="AY83" s="24"/>
      <c r="AZ83" s="24"/>
      <c r="BA83" s="24"/>
      <c r="BB83" s="35" t="s">
        <v>354</v>
      </c>
      <c r="BC83" s="24"/>
    </row>
    <row r="84" spans="1:55" s="11" customFormat="1" ht="192.75" customHeight="1" x14ac:dyDescent="0.35">
      <c r="A84" s="35">
        <v>7</v>
      </c>
      <c r="B84" s="13">
        <v>76</v>
      </c>
      <c r="C84" s="12" t="s">
        <v>54</v>
      </c>
      <c r="D84" s="12" t="s">
        <v>273</v>
      </c>
      <c r="E84" s="12" t="s">
        <v>70</v>
      </c>
      <c r="F84" s="12">
        <v>1</v>
      </c>
      <c r="G84" s="12" t="s">
        <v>293</v>
      </c>
      <c r="H84" s="12" t="s">
        <v>294</v>
      </c>
      <c r="I84" s="12" t="s">
        <v>295</v>
      </c>
      <c r="J84" s="12">
        <v>2</v>
      </c>
      <c r="K84" s="24"/>
      <c r="L84" s="12" t="s">
        <v>60</v>
      </c>
      <c r="M84" s="12" t="s">
        <v>61</v>
      </c>
      <c r="N84" s="12" t="s">
        <v>156</v>
      </c>
      <c r="O84" s="48">
        <v>75.671999999999997</v>
      </c>
      <c r="P84" s="176">
        <v>92.319839999999999</v>
      </c>
      <c r="Q84" s="168">
        <f>P84</f>
        <v>92.319839999999999</v>
      </c>
      <c r="R84" s="37">
        <v>0</v>
      </c>
      <c r="S84" s="37">
        <v>0</v>
      </c>
      <c r="T84" s="37">
        <v>0</v>
      </c>
      <c r="U84" s="37">
        <v>0</v>
      </c>
      <c r="V84" s="37">
        <v>0</v>
      </c>
      <c r="W84" s="45">
        <f t="shared" si="4"/>
        <v>0</v>
      </c>
      <c r="X84" s="6" t="s">
        <v>189</v>
      </c>
      <c r="Y84" s="12" t="s">
        <v>312</v>
      </c>
      <c r="Z84" s="12" t="s">
        <v>65</v>
      </c>
      <c r="AA84" s="50">
        <v>46112</v>
      </c>
      <c r="AB84" s="50" t="s">
        <v>84</v>
      </c>
      <c r="AC84" s="26"/>
      <c r="AD84" s="24"/>
      <c r="AE84" s="24"/>
      <c r="AF84" s="24"/>
      <c r="AG84" s="12" t="s">
        <v>296</v>
      </c>
      <c r="AH84" s="12" t="s">
        <v>66</v>
      </c>
      <c r="AI84" s="12">
        <v>876</v>
      </c>
      <c r="AJ84" s="12" t="s">
        <v>319</v>
      </c>
      <c r="AK84" s="12">
        <v>1</v>
      </c>
      <c r="AL84" s="12">
        <v>27000000000</v>
      </c>
      <c r="AM84" s="12" t="s">
        <v>68</v>
      </c>
      <c r="AN84" s="50">
        <v>46142</v>
      </c>
      <c r="AO84" s="50">
        <v>46172</v>
      </c>
      <c r="AP84" s="50">
        <v>46234</v>
      </c>
      <c r="AQ84" s="35">
        <v>2026</v>
      </c>
      <c r="AR84" s="26"/>
      <c r="AS84" s="24"/>
      <c r="AT84" s="24"/>
      <c r="AU84" s="24"/>
      <c r="AV84" s="27"/>
      <c r="AW84" s="28"/>
      <c r="AX84" s="29"/>
      <c r="AY84" s="24"/>
      <c r="AZ84" s="24"/>
      <c r="BA84" s="24"/>
      <c r="BB84" s="35" t="s">
        <v>354</v>
      </c>
      <c r="BC84" s="24"/>
    </row>
    <row r="86" spans="1:55" x14ac:dyDescent="0.35">
      <c r="P86" s="166"/>
    </row>
    <row r="87" spans="1:55" x14ac:dyDescent="0.35">
      <c r="P87" s="166"/>
    </row>
    <row r="88" spans="1:55" x14ac:dyDescent="0.35">
      <c r="P88" s="166"/>
    </row>
    <row r="89" spans="1:55" x14ac:dyDescent="0.35">
      <c r="P89" s="166"/>
    </row>
    <row r="90" spans="1:55" x14ac:dyDescent="0.35">
      <c r="P90" s="166"/>
    </row>
    <row r="91" spans="1:55" x14ac:dyDescent="0.35">
      <c r="P91" s="166"/>
    </row>
    <row r="92" spans="1:55" x14ac:dyDescent="0.35">
      <c r="P92" s="166"/>
    </row>
    <row r="93" spans="1:55" x14ac:dyDescent="0.35">
      <c r="P93" s="166"/>
    </row>
    <row r="94" spans="1:55" x14ac:dyDescent="0.35">
      <c r="P94" s="166"/>
    </row>
    <row r="95" spans="1:55" x14ac:dyDescent="0.35">
      <c r="P95" s="166"/>
    </row>
    <row r="96" spans="1:55" x14ac:dyDescent="0.35">
      <c r="P96" s="166"/>
    </row>
    <row r="97" spans="16:16" x14ac:dyDescent="0.35">
      <c r="P97" s="166"/>
    </row>
    <row r="98" spans="16:16" x14ac:dyDescent="0.35">
      <c r="P98" s="166"/>
    </row>
    <row r="99" spans="16:16" x14ac:dyDescent="0.35">
      <c r="P99" s="166"/>
    </row>
    <row r="100" spans="16:16" x14ac:dyDescent="0.35">
      <c r="P100" s="166"/>
    </row>
    <row r="101" spans="16:16" x14ac:dyDescent="0.35">
      <c r="P101" s="166"/>
    </row>
    <row r="102" spans="16:16" x14ac:dyDescent="0.35">
      <c r="P102" s="166"/>
    </row>
    <row r="103" spans="16:16" x14ac:dyDescent="0.35">
      <c r="P103" s="166"/>
    </row>
    <row r="104" spans="16:16" x14ac:dyDescent="0.35">
      <c r="P104" s="166"/>
    </row>
    <row r="105" spans="16:16" x14ac:dyDescent="0.35">
      <c r="P105" s="166"/>
    </row>
    <row r="106" spans="16:16" x14ac:dyDescent="0.35">
      <c r="P106" s="166"/>
    </row>
    <row r="107" spans="16:16" x14ac:dyDescent="0.35">
      <c r="P107" s="166"/>
    </row>
    <row r="108" spans="16:16" x14ac:dyDescent="0.35">
      <c r="P108" s="166"/>
    </row>
    <row r="109" spans="16:16" x14ac:dyDescent="0.35">
      <c r="P109" s="166"/>
    </row>
    <row r="110" spans="16:16" x14ac:dyDescent="0.35">
      <c r="P110" s="166"/>
    </row>
    <row r="111" spans="16:16" x14ac:dyDescent="0.35">
      <c r="P111" s="166"/>
    </row>
    <row r="112" spans="16:16" x14ac:dyDescent="0.35">
      <c r="P112" s="166"/>
    </row>
    <row r="113" spans="16:16" x14ac:dyDescent="0.35">
      <c r="P113" s="166"/>
    </row>
    <row r="114" spans="16:16" x14ac:dyDescent="0.35">
      <c r="P114" s="166"/>
    </row>
    <row r="115" spans="16:16" x14ac:dyDescent="0.35">
      <c r="P115" s="166"/>
    </row>
    <row r="116" spans="16:16" x14ac:dyDescent="0.35">
      <c r="P116" s="166"/>
    </row>
    <row r="117" spans="16:16" x14ac:dyDescent="0.35">
      <c r="P117" s="166"/>
    </row>
    <row r="118" spans="16:16" x14ac:dyDescent="0.35">
      <c r="P118" s="166"/>
    </row>
    <row r="119" spans="16:16" x14ac:dyDescent="0.35">
      <c r="P119" s="166"/>
    </row>
    <row r="120" spans="16:16" x14ac:dyDescent="0.35">
      <c r="P120" s="166"/>
    </row>
    <row r="121" spans="16:16" x14ac:dyDescent="0.35">
      <c r="P121" s="166"/>
    </row>
    <row r="122" spans="16:16" x14ac:dyDescent="0.35">
      <c r="P122" s="166"/>
    </row>
    <row r="123" spans="16:16" x14ac:dyDescent="0.35">
      <c r="P123" s="166"/>
    </row>
    <row r="124" spans="16:16" x14ac:dyDescent="0.35">
      <c r="P124" s="166"/>
    </row>
    <row r="125" spans="16:16" x14ac:dyDescent="0.35">
      <c r="P125" s="166"/>
    </row>
    <row r="126" spans="16:16" x14ac:dyDescent="0.35">
      <c r="P126" s="166"/>
    </row>
    <row r="127" spans="16:16" x14ac:dyDescent="0.35">
      <c r="P127" s="166"/>
    </row>
    <row r="128" spans="16:16" x14ac:dyDescent="0.35">
      <c r="P128" s="166"/>
    </row>
    <row r="129" spans="16:16" x14ac:dyDescent="0.35">
      <c r="P129" s="166"/>
    </row>
    <row r="130" spans="16:16" x14ac:dyDescent="0.35">
      <c r="P130" s="166"/>
    </row>
    <row r="131" spans="16:16" x14ac:dyDescent="0.35">
      <c r="P131" s="166"/>
    </row>
    <row r="132" spans="16:16" x14ac:dyDescent="0.35">
      <c r="P132" s="166"/>
    </row>
    <row r="133" spans="16:16" x14ac:dyDescent="0.35">
      <c r="P133" s="166"/>
    </row>
    <row r="134" spans="16:16" x14ac:dyDescent="0.35">
      <c r="P134" s="166"/>
    </row>
    <row r="135" spans="16:16" x14ac:dyDescent="0.35">
      <c r="P135" s="166"/>
    </row>
    <row r="136" spans="16:16" x14ac:dyDescent="0.35">
      <c r="P136" s="166"/>
    </row>
    <row r="137" spans="16:16" x14ac:dyDescent="0.35">
      <c r="P137" s="166"/>
    </row>
    <row r="138" spans="16:16" x14ac:dyDescent="0.35">
      <c r="P138" s="166"/>
    </row>
    <row r="139" spans="16:16" x14ac:dyDescent="0.35">
      <c r="P139" s="166"/>
    </row>
    <row r="140" spans="16:16" x14ac:dyDescent="0.35">
      <c r="P140" s="166"/>
    </row>
    <row r="141" spans="16:16" x14ac:dyDescent="0.35">
      <c r="P141" s="166"/>
    </row>
    <row r="142" spans="16:16" x14ac:dyDescent="0.35">
      <c r="P142" s="166"/>
    </row>
    <row r="143" spans="16:16" x14ac:dyDescent="0.35">
      <c r="P143" s="166"/>
    </row>
    <row r="144" spans="16:16" x14ac:dyDescent="0.35">
      <c r="P144" s="166"/>
    </row>
    <row r="145" spans="16:16" x14ac:dyDescent="0.35">
      <c r="P145" s="166"/>
    </row>
    <row r="146" spans="16:16" x14ac:dyDescent="0.35">
      <c r="P146" s="166"/>
    </row>
    <row r="147" spans="16:16" x14ac:dyDescent="0.35">
      <c r="P147" s="166"/>
    </row>
    <row r="148" spans="16:16" x14ac:dyDescent="0.35">
      <c r="P148" s="166"/>
    </row>
    <row r="149" spans="16:16" x14ac:dyDescent="0.35">
      <c r="P149" s="166"/>
    </row>
    <row r="150" spans="16:16" x14ac:dyDescent="0.35">
      <c r="P150" s="166"/>
    </row>
    <row r="151" spans="16:16" x14ac:dyDescent="0.35">
      <c r="P151" s="166"/>
    </row>
    <row r="152" spans="16:16" x14ac:dyDescent="0.35">
      <c r="P152" s="166"/>
    </row>
    <row r="153" spans="16:16" x14ac:dyDescent="0.35">
      <c r="P153" s="166"/>
    </row>
    <row r="154" spans="16:16" x14ac:dyDescent="0.35">
      <c r="P154" s="166"/>
    </row>
    <row r="155" spans="16:16" x14ac:dyDescent="0.35">
      <c r="P155" s="166"/>
    </row>
    <row r="156" spans="16:16" x14ac:dyDescent="0.35">
      <c r="P156" s="166"/>
    </row>
    <row r="157" spans="16:16" x14ac:dyDescent="0.35">
      <c r="P157" s="166"/>
    </row>
    <row r="158" spans="16:16" x14ac:dyDescent="0.35">
      <c r="P158" s="166"/>
    </row>
    <row r="159" spans="16:16" x14ac:dyDescent="0.35">
      <c r="P159" s="166"/>
    </row>
    <row r="160" spans="16:16" x14ac:dyDescent="0.35">
      <c r="P160" s="166"/>
    </row>
    <row r="161" spans="16:16" x14ac:dyDescent="0.35">
      <c r="P161" s="166"/>
    </row>
  </sheetData>
  <autoFilter ref="A8:BC84"/>
  <mergeCells count="53">
    <mergeCell ref="A3:P3"/>
    <mergeCell ref="AW6:AW7"/>
    <mergeCell ref="AX6:AX7"/>
    <mergeCell ref="AY6:AY7"/>
    <mergeCell ref="AZ6:AZ7"/>
    <mergeCell ref="AO6:AO7"/>
    <mergeCell ref="AP6:AP7"/>
    <mergeCell ref="AS6:AS7"/>
    <mergeCell ref="AT6:AT7"/>
    <mergeCell ref="AU6:AU7"/>
    <mergeCell ref="AV6:AV7"/>
    <mergeCell ref="O5:O7"/>
    <mergeCell ref="AI6:AJ6"/>
    <mergeCell ref="AK6:AK7"/>
    <mergeCell ref="AL6:AM6"/>
    <mergeCell ref="AN6:AN7"/>
    <mergeCell ref="BB5:BB7"/>
    <mergeCell ref="BC5:BC7"/>
    <mergeCell ref="C6:C7"/>
    <mergeCell ref="D6:D7"/>
    <mergeCell ref="AC6:AC7"/>
    <mergeCell ref="AD6:AD7"/>
    <mergeCell ref="AE6:AE7"/>
    <mergeCell ref="AF6:AF7"/>
    <mergeCell ref="AG6:AG7"/>
    <mergeCell ref="AH6:AH7"/>
    <mergeCell ref="AC5:AF5"/>
    <mergeCell ref="AG5:AP5"/>
    <mergeCell ref="AQ5:AQ7"/>
    <mergeCell ref="AR5:AR7"/>
    <mergeCell ref="AS5:AZ5"/>
    <mergeCell ref="BA5:BA7"/>
    <mergeCell ref="Q5:V6"/>
    <mergeCell ref="X5:X7"/>
    <mergeCell ref="Y5:Y7"/>
    <mergeCell ref="Z5:Z7"/>
    <mergeCell ref="AA5:AA7"/>
    <mergeCell ref="AB5:AB7"/>
    <mergeCell ref="P5:P7"/>
    <mergeCell ref="E1:V1"/>
    <mergeCell ref="A5:A7"/>
    <mergeCell ref="B5:B7"/>
    <mergeCell ref="C5:D5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</mergeCells>
  <conditionalFormatting sqref="J29">
    <cfRule type="expression" dxfId="61" priority="71">
      <formula>J29=IFERROR(VLOOKUP(I29,#REF!,1,FALSE),"2_Только субъекты МСП")</formula>
    </cfRule>
    <cfRule type="expression" dxfId="60" priority="72">
      <formula>J29&lt;&gt;IF(I29=VLOOKUP(I29,#REF!,1,FALSE),"2_Только субъекты МСП")</formula>
    </cfRule>
  </conditionalFormatting>
  <conditionalFormatting sqref="J30:J31">
    <cfRule type="expression" dxfId="59" priority="69">
      <formula>J30=IFERROR(VLOOKUP(I30,#REF!,1,FALSE),"2_Только субъекты МСП")</formula>
    </cfRule>
    <cfRule type="expression" dxfId="58" priority="70">
      <formula>J30&lt;&gt;IF(I30=VLOOKUP(I30,#REF!,1,FALSE),"2_Только субъекты МСП")</formula>
    </cfRule>
  </conditionalFormatting>
  <conditionalFormatting sqref="J32">
    <cfRule type="expression" dxfId="57" priority="67">
      <formula>J32=IFERROR(VLOOKUP(I32,#REF!,1,FALSE),"2_Только субъекты МСП")</formula>
    </cfRule>
    <cfRule type="expression" dxfId="56" priority="68">
      <formula>J32&lt;&gt;IF(I32=VLOOKUP(I32,#REF!,1,FALSE),"2_Только субъекты МСП")</formula>
    </cfRule>
  </conditionalFormatting>
  <conditionalFormatting sqref="J33">
    <cfRule type="expression" dxfId="55" priority="65">
      <formula>J33=IFERROR(VLOOKUP(I33,#REF!,1,FALSE),"2_Только субъекты МСП")</formula>
    </cfRule>
    <cfRule type="expression" dxfId="54" priority="66">
      <formula>J33&lt;&gt;IF(I33=VLOOKUP(I33,#REF!,1,FALSE),"2_Только субъекты МСП")</formula>
    </cfRule>
  </conditionalFormatting>
  <conditionalFormatting sqref="J34">
    <cfRule type="expression" dxfId="53" priority="63">
      <formula>J34=IFERROR(VLOOKUP(I34,#REF!,1,FALSE),"2_Только субъекты МСП")</formula>
    </cfRule>
    <cfRule type="expression" dxfId="52" priority="64">
      <formula>J34&lt;&gt;IF(I34=VLOOKUP(I34,#REF!,1,FALSE),"2_Только субъекты МСП")</formula>
    </cfRule>
  </conditionalFormatting>
  <conditionalFormatting sqref="J36:J37">
    <cfRule type="expression" dxfId="51" priority="61">
      <formula>J36=IFERROR(VLOOKUP(I36,#REF!,1,FALSE),"2_Только субъекты МСП")</formula>
    </cfRule>
    <cfRule type="expression" dxfId="50" priority="62">
      <formula>J36&lt;&gt;IF(I36=VLOOKUP(I36,#REF!,1,FALSE),"2_Только субъекты МСП")</formula>
    </cfRule>
  </conditionalFormatting>
  <conditionalFormatting sqref="J38">
    <cfRule type="expression" dxfId="49" priority="59">
      <formula>J38=IFERROR(VLOOKUP(I38,#REF!,1,FALSE),"2_Только субъекты МСП")</formula>
    </cfRule>
    <cfRule type="expression" dxfId="48" priority="60">
      <formula>J38&lt;&gt;IF(I38=VLOOKUP(I38,#REF!,1,FALSE),"2_Только субъекты МСП")</formula>
    </cfRule>
  </conditionalFormatting>
  <conditionalFormatting sqref="J35">
    <cfRule type="expression" dxfId="47" priority="57">
      <formula>J35=IFERROR(VLOOKUP(I35,#REF!,1,FALSE),"2_Только субъекты МСП")</formula>
    </cfRule>
    <cfRule type="expression" dxfId="46" priority="58">
      <formula>J35&lt;&gt;IF(I35=VLOOKUP(I35,#REF!,1,FALSE),"2_Только субъекты МСП")</formula>
    </cfRule>
  </conditionalFormatting>
  <conditionalFormatting sqref="J39">
    <cfRule type="expression" dxfId="45" priority="55">
      <formula>J39=IFERROR(VLOOKUP(I39,#REF!,1,FALSE),"2_Только субъекты МСП")</formula>
    </cfRule>
    <cfRule type="expression" dxfId="44" priority="56">
      <formula>J39&lt;&gt;IF(I39=VLOOKUP(I39,#REF!,1,FALSE),"2_Только субъекты МСП")</formula>
    </cfRule>
  </conditionalFormatting>
  <conditionalFormatting sqref="J41">
    <cfRule type="expression" dxfId="43" priority="39">
      <formula>J41=IFERROR(VLOOKUP(I41,#REF!,1,FALSE),"2_Только субъекты МСП")</formula>
    </cfRule>
    <cfRule type="expression" dxfId="42" priority="40">
      <formula>J41&lt;&gt;IF(I41=VLOOKUP(I41,#REF!,1,FALSE),"2_Только субъекты МСП")</formula>
    </cfRule>
  </conditionalFormatting>
  <conditionalFormatting sqref="J43">
    <cfRule type="expression" dxfId="41" priority="49">
      <formula>J43=IFERROR(VLOOKUP(I43,#REF!,1,FALSE),"2_Только субъекты МСП")</formula>
    </cfRule>
    <cfRule type="expression" dxfId="40" priority="50">
      <formula>J43&lt;&gt;IF(I43=VLOOKUP(I43,#REF!,1,FALSE),"2_Только субъекты МСП")</formula>
    </cfRule>
  </conditionalFormatting>
  <conditionalFormatting sqref="J44">
    <cfRule type="expression" dxfId="39" priority="47">
      <formula>J44=IFERROR(VLOOKUP(I44,#REF!,1,FALSE),"2_Только субъекты МСП")</formula>
    </cfRule>
    <cfRule type="expression" dxfId="38" priority="48">
      <formula>J44&lt;&gt;IF(I44=VLOOKUP(I44,#REF!,1,FALSE),"2_Только субъекты МСП")</formula>
    </cfRule>
  </conditionalFormatting>
  <conditionalFormatting sqref="J45">
    <cfRule type="expression" dxfId="37" priority="45">
      <formula>J45=IFERROR(VLOOKUP(I45,#REF!,1,FALSE),"2_Только субъекты МСП")</formula>
    </cfRule>
    <cfRule type="expression" dxfId="36" priority="46">
      <formula>J45&lt;&gt;IF(I45=VLOOKUP(I45,#REF!,1,FALSE),"2_Только субъекты МСП")</formula>
    </cfRule>
  </conditionalFormatting>
  <conditionalFormatting sqref="J42">
    <cfRule type="expression" dxfId="35" priority="41">
      <formula>J42=IFERROR(VLOOKUP(I42,#REF!,1,FALSE),"2_Только субъекты МСП")</formula>
    </cfRule>
    <cfRule type="expression" dxfId="34" priority="42">
      <formula>J42&lt;&gt;IF(I42=VLOOKUP(I42,#REF!,1,FALSE),"2_Только субъекты МСП")</formula>
    </cfRule>
  </conditionalFormatting>
  <conditionalFormatting sqref="G41">
    <cfRule type="expression" dxfId="33" priority="37">
      <formula>G41=IFERROR(VLOOKUP(F41,#REF!,1,FALSE),"2_Только субъекты МСП")</formula>
    </cfRule>
    <cfRule type="expression" dxfId="32" priority="38">
      <formula>G41&lt;&gt;IF(F41=VLOOKUP(F41,#REF!,1,FALSE),"2_Только субъекты МСП")</formula>
    </cfRule>
  </conditionalFormatting>
  <conditionalFormatting sqref="AG41">
    <cfRule type="expression" dxfId="31" priority="35">
      <formula>AG41=IFERROR(VLOOKUP(AF41,#REF!,1,FALSE),"2_Только субъекты МСП")</formula>
    </cfRule>
    <cfRule type="expression" dxfId="30" priority="36">
      <formula>AG41&lt;&gt;IF(AF41=VLOOKUP(AF41,#REF!,1,FALSE),"2_Только субъекты МСП")</formula>
    </cfRule>
  </conditionalFormatting>
  <conditionalFormatting sqref="J55">
    <cfRule type="expression" dxfId="29" priority="33">
      <formula>J55=IFERROR(VLOOKUP(I55,#REF!,1,FALSE),"2_Только субъекты МСП")</formula>
    </cfRule>
    <cfRule type="expression" dxfId="28" priority="34">
      <formula>J55&lt;&gt;IF(I55=VLOOKUP(I55,#REF!,1,FALSE),"2_Только субъекты МСП")</formula>
    </cfRule>
  </conditionalFormatting>
  <conditionalFormatting sqref="J71">
    <cfRule type="expression" dxfId="27" priority="31">
      <formula>J71=IFERROR(VLOOKUP(I71,#REF!,1,FALSE),"2_Только субъекты МСП")</formula>
    </cfRule>
    <cfRule type="expression" dxfId="26" priority="32">
      <formula>J71&lt;&gt;IF(I71=VLOOKUP(I71,#REF!,1,FALSE),"2_Только субъекты МСП")</formula>
    </cfRule>
  </conditionalFormatting>
  <conditionalFormatting sqref="J56">
    <cfRule type="expression" dxfId="25" priority="29">
      <formula>J56=IFERROR(VLOOKUP(I56,#REF!,1,FALSE),"2_Только субъекты МСП")</formula>
    </cfRule>
    <cfRule type="expression" dxfId="24" priority="30">
      <formula>J56&lt;&gt;IF(I56=VLOOKUP(I56,#REF!,1,FALSE),"2_Только субъекты МСП")</formula>
    </cfRule>
  </conditionalFormatting>
  <conditionalFormatting sqref="J58">
    <cfRule type="expression" dxfId="23" priority="27">
      <formula>J58=IFERROR(VLOOKUP(I58,#REF!,1,FALSE),"2_Только субъекты МСП")</formula>
    </cfRule>
    <cfRule type="expression" dxfId="22" priority="28">
      <formula>J58&lt;&gt;IF(I58=VLOOKUP(I58,#REF!,1,FALSE),"2_Только субъекты МСП")</formula>
    </cfRule>
  </conditionalFormatting>
  <conditionalFormatting sqref="J61">
    <cfRule type="expression" dxfId="21" priority="25">
      <formula>J61=IFERROR(VLOOKUP(I61,#REF!,1,FALSE),"2_Только субъекты МСП")</formula>
    </cfRule>
    <cfRule type="expression" dxfId="20" priority="26">
      <formula>J61&lt;&gt;IF(I61=VLOOKUP(I61,#REF!,1,FALSE),"2_Только субъекты МСП")</formula>
    </cfRule>
  </conditionalFormatting>
  <conditionalFormatting sqref="J57">
    <cfRule type="expression" dxfId="19" priority="23">
      <formula>J57=IFERROR(VLOOKUP(I57,#REF!,1,FALSE),"2_Только субъекты МСП")</formula>
    </cfRule>
    <cfRule type="expression" dxfId="18" priority="24">
      <formula>J57&lt;&gt;IF(I57=VLOOKUP(I57,#REF!,1,FALSE),"2_Только субъекты МСП")</formula>
    </cfRule>
  </conditionalFormatting>
  <conditionalFormatting sqref="J73">
    <cfRule type="expression" dxfId="17" priority="21">
      <formula>J73=IFERROR(VLOOKUP(I73,#REF!,1,FALSE),"2_Только субъекты МСП")</formula>
    </cfRule>
    <cfRule type="expression" dxfId="16" priority="22">
      <formula>J73&lt;&gt;IF(I73=VLOOKUP(I73,#REF!,1,FALSE),"2_Только субъекты МСП")</formula>
    </cfRule>
  </conditionalFormatting>
  <conditionalFormatting sqref="J74:J77">
    <cfRule type="expression" dxfId="15" priority="19">
      <formula>J74=IFERROR(VLOOKUP(I74,#REF!,1,FALSE),"2_Только субъекты МСП")</formula>
    </cfRule>
    <cfRule type="expression" dxfId="14" priority="20">
      <formula>J74&lt;&gt;IF(I74=VLOOKUP(I74,#REF!,1,FALSE),"2_Только субъекты МСП")</formula>
    </cfRule>
  </conditionalFormatting>
  <conditionalFormatting sqref="J78:J80">
    <cfRule type="expression" dxfId="13" priority="17">
      <formula>J78=IFERROR(VLOOKUP(I78,#REF!,1,FALSE),"2_Только субъекты МСП")</formula>
    </cfRule>
    <cfRule type="expression" dxfId="12" priority="18">
      <formula>J78&lt;&gt;IF(I78=VLOOKUP(I78,#REF!,1,FALSE),"2_Только субъекты МСП")</formula>
    </cfRule>
  </conditionalFormatting>
  <conditionalFormatting sqref="J81:J84">
    <cfRule type="expression" dxfId="11" priority="15">
      <formula>J81=IFERROR(VLOOKUP(I81,#REF!,1,FALSE),"2_Только субъекты МСП")</formula>
    </cfRule>
    <cfRule type="expression" dxfId="10" priority="16">
      <formula>J81&lt;&gt;IF(I81=VLOOKUP(I81,#REF!,1,FALSE),"2_Только субъекты МСП")</formula>
    </cfRule>
  </conditionalFormatting>
  <conditionalFormatting sqref="J64">
    <cfRule type="expression" dxfId="9" priority="13">
      <formula>J64=IFERROR(VLOOKUP(I64,#REF!,1,FALSE),"2_Только субъекты МСП")</formula>
    </cfRule>
    <cfRule type="expression" dxfId="8" priority="14">
      <formula>J64&lt;&gt;IF(I64=VLOOKUP(I64,#REF!,1,FALSE),"2_Только субъекты МСП")</formula>
    </cfRule>
  </conditionalFormatting>
  <conditionalFormatting sqref="J65">
    <cfRule type="expression" dxfId="7" priority="11">
      <formula>J65=IFERROR(VLOOKUP(I65,#REF!,1,FALSE),"2_Только субъекты МСП")</formula>
    </cfRule>
    <cfRule type="expression" dxfId="6" priority="12">
      <formula>J65&lt;&gt;IF(I65=VLOOKUP(I65,#REF!,1,FALSE),"2_Только субъекты МСП")</formula>
    </cfRule>
  </conditionalFormatting>
  <conditionalFormatting sqref="J66">
    <cfRule type="expression" dxfId="5" priority="9">
      <formula>J66=IFERROR(VLOOKUP(I66,#REF!,1,FALSE),"2_Только субъекты МСП")</formula>
    </cfRule>
    <cfRule type="expression" dxfId="4" priority="10">
      <formula>J66&lt;&gt;IF(I66=VLOOKUP(I66,#REF!,1,FALSE),"2_Только субъекты МСП")</formula>
    </cfRule>
  </conditionalFormatting>
  <conditionalFormatting sqref="J67">
    <cfRule type="expression" dxfId="3" priority="5">
      <formula>J67=IFERROR(VLOOKUP(I67,#REF!,1,FALSE),"2_Только субъекты МСП")</formula>
    </cfRule>
    <cfRule type="expression" dxfId="2" priority="6">
      <formula>J67&lt;&gt;IF(I67=VLOOKUP(I67,#REF!,1,FALSE),"2_Только субъекты МСП")</formula>
    </cfRule>
  </conditionalFormatting>
  <conditionalFormatting sqref="L37">
    <cfRule type="expression" dxfId="1" priority="1">
      <formula>L37=IFERROR(VLOOKUP(K37,#REF!,1,FALSE),"2_Только субъекты МСП")</formula>
    </cfRule>
    <cfRule type="expression" dxfId="0" priority="2">
      <formula>L37&lt;&gt;IF(K37=VLOOKUP(K37,#REF!,1,FALSE),"2_Только субъекты МСП")</formula>
    </cfRule>
  </conditionalFormatting>
  <pageMargins left="0.23622047244094491" right="0.23622047244094491" top="0.74803149606299213" bottom="0.74803149606299213" header="0.31496062992125984" footer="0.31496062992125984"/>
  <pageSetup paperSize="8" scale="32" fitToHeight="0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12" shapeId="1027" r:id="rId4">
          <objectPr defaultSize="0" autoPict="0" r:id="rId5">
            <anchor moveWithCells="1">
              <from>
                <xdr:col>0</xdr:col>
                <xdr:colOff>0</xdr:colOff>
                <xdr:row>120</xdr:row>
                <xdr:rowOff>0</xdr:rowOff>
              </from>
              <to>
                <xdr:col>7</xdr:col>
                <xdr:colOff>304800</xdr:colOff>
                <xdr:row>151</xdr:row>
                <xdr:rowOff>0</xdr:rowOff>
              </to>
            </anchor>
          </objectPr>
        </oleObject>
      </mc:Choice>
      <mc:Fallback>
        <oleObject progId="Word.Document.12" shapeId="1027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План закупки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Свиркина Мария Антоновна</dc:creator>
  <cp:lastModifiedBy>Крицкая Евгения Геннадьевна</cp:lastModifiedBy>
  <cp:lastPrinted>2025-11-01T11:44:44Z</cp:lastPrinted>
  <dcterms:created xsi:type="dcterms:W3CDTF">2022-06-29T15:02:50Z</dcterms:created>
  <dcterms:modified xsi:type="dcterms:W3CDTF">2025-12-23T08:02:13Z</dcterms:modified>
</cp:coreProperties>
</file>